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ig.booles\Downloads\"/>
    </mc:Choice>
  </mc:AlternateContent>
  <bookViews>
    <workbookView xWindow="0" yWindow="0" windowWidth="10680" windowHeight="6450" tabRatio="471" firstSheet="1" activeTab="2"/>
  </bookViews>
  <sheets>
    <sheet name="Paymech Calc Overview" sheetId="11" r:id="rId1"/>
    <sheet name="Performance Deduction Calc" sheetId="4" r:id="rId2"/>
    <sheet name="Perf Earnback_Retention Calc" sheetId="12" r:id="rId3"/>
  </sheets>
  <calcPr calcId="162913"/>
</workbook>
</file>

<file path=xl/calcChain.xml><?xml version="1.0" encoding="utf-8"?>
<calcChain xmlns="http://schemas.openxmlformats.org/spreadsheetml/2006/main">
  <c r="E66" i="4" l="1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BH74" i="4"/>
  <c r="BI74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D66" i="4"/>
  <c r="D67" i="4"/>
  <c r="D68" i="4"/>
  <c r="D69" i="4"/>
  <c r="D70" i="4"/>
  <c r="D71" i="4"/>
  <c r="D72" i="4"/>
  <c r="D73" i="4"/>
  <c r="D74" i="4"/>
  <c r="D75" i="4"/>
  <c r="C66" i="4"/>
  <c r="C67" i="4"/>
  <c r="C68" i="4"/>
  <c r="C69" i="4"/>
  <c r="C70" i="4"/>
  <c r="C71" i="4"/>
  <c r="C72" i="4"/>
  <c r="C73" i="4"/>
  <c r="C74" i="4"/>
  <c r="C75" i="4"/>
  <c r="B67" i="4"/>
  <c r="B68" i="4"/>
  <c r="B69" i="4"/>
  <c r="B70" i="4"/>
  <c r="B71" i="4"/>
  <c r="B72" i="4"/>
  <c r="B73" i="4"/>
  <c r="B74" i="4"/>
  <c r="B75" i="4"/>
  <c r="B66" i="4"/>
  <c r="C52" i="4" l="1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53" i="4"/>
  <c r="B54" i="4"/>
  <c r="B55" i="4"/>
  <c r="B56" i="4"/>
  <c r="B57" i="4"/>
  <c r="B58" i="4"/>
  <c r="B59" i="4"/>
  <c r="B60" i="4"/>
  <c r="B61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C39" i="4"/>
  <c r="C40" i="4"/>
  <c r="C41" i="4"/>
  <c r="C42" i="4"/>
  <c r="C43" i="4"/>
  <c r="C44" i="4"/>
  <c r="C45" i="4"/>
  <c r="C46" i="4"/>
  <c r="C47" i="4"/>
  <c r="C38" i="4"/>
  <c r="B39" i="4"/>
  <c r="B40" i="4"/>
  <c r="B41" i="4"/>
  <c r="B42" i="4"/>
  <c r="B43" i="4"/>
  <c r="B44" i="4"/>
  <c r="B45" i="4"/>
  <c r="B46" i="4"/>
  <c r="B47" i="4"/>
  <c r="B38" i="4"/>
  <c r="B52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B25" i="4"/>
  <c r="B26" i="4"/>
  <c r="B27" i="4"/>
  <c r="B28" i="4"/>
  <c r="B29" i="4"/>
  <c r="B30" i="4"/>
  <c r="B31" i="4"/>
  <c r="B32" i="4"/>
  <c r="B33" i="4"/>
  <c r="B24" i="4"/>
  <c r="A16" i="11" l="1"/>
  <c r="A45" i="11" l="1"/>
  <c r="A43" i="11"/>
  <c r="C18" i="11"/>
  <c r="A34" i="11" l="1"/>
  <c r="A30" i="11"/>
  <c r="A10" i="11" l="1"/>
  <c r="A6" i="12" l="1"/>
  <c r="A38" i="11"/>
  <c r="C26" i="11"/>
  <c r="AA10" i="12" l="1"/>
  <c r="AP9" i="12"/>
  <c r="W8" i="12"/>
  <c r="AF8" i="12"/>
  <c r="AM8" i="12"/>
  <c r="AI8" i="12"/>
  <c r="AG8" i="12"/>
  <c r="BD8" i="12"/>
  <c r="BC8" i="12"/>
  <c r="BH8" i="12"/>
  <c r="AY8" i="12"/>
  <c r="P10" i="12"/>
  <c r="O11" i="12"/>
  <c r="BD12" i="12"/>
  <c r="BH12" i="12"/>
  <c r="AV13" i="12"/>
  <c r="BH13" i="12"/>
  <c r="X14" i="12"/>
  <c r="AJ14" i="12"/>
  <c r="AN14" i="12"/>
  <c r="BD14" i="12"/>
  <c r="X15" i="12"/>
  <c r="BH15" i="12"/>
  <c r="BH16" i="12"/>
  <c r="P17" i="12"/>
  <c r="AZ17" i="12"/>
  <c r="BH17" i="12"/>
  <c r="AQ8" i="12"/>
  <c r="BF9" i="12"/>
  <c r="W9" i="12"/>
  <c r="S8" i="12"/>
  <c r="AJ8" i="12"/>
  <c r="Z9" i="12"/>
  <c r="BC9" i="12"/>
  <c r="AB10" i="12"/>
  <c r="S10" i="12"/>
  <c r="BH10" i="12"/>
  <c r="AR11" i="12"/>
  <c r="BD11" i="12"/>
  <c r="T13" i="12"/>
  <c r="AB13" i="12"/>
  <c r="BG80" i="4"/>
  <c r="BC80" i="4"/>
  <c r="AY80" i="4"/>
  <c r="AU80" i="4"/>
  <c r="AQ80" i="4"/>
  <c r="AM80" i="4"/>
  <c r="AI80" i="4"/>
  <c r="AE80" i="4"/>
  <c r="AA80" i="4"/>
  <c r="W80" i="4"/>
  <c r="S80" i="4"/>
  <c r="O80" i="4"/>
  <c r="K80" i="4"/>
  <c r="G80" i="4"/>
  <c r="C80" i="4"/>
  <c r="BF80" i="4"/>
  <c r="BB80" i="4"/>
  <c r="AX80" i="4"/>
  <c r="AT80" i="4"/>
  <c r="AP80" i="4"/>
  <c r="AL80" i="4"/>
  <c r="AH80" i="4"/>
  <c r="AD80" i="4"/>
  <c r="Z80" i="4"/>
  <c r="V80" i="4"/>
  <c r="R80" i="4"/>
  <c r="N80" i="4"/>
  <c r="J80" i="4"/>
  <c r="F80" i="4"/>
  <c r="B80" i="4"/>
  <c r="BI80" i="4"/>
  <c r="BE80" i="4"/>
  <c r="BA80" i="4"/>
  <c r="AW80" i="4"/>
  <c r="AS80" i="4"/>
  <c r="AO80" i="4"/>
  <c r="AK80" i="4"/>
  <c r="AG80" i="4"/>
  <c r="AC80" i="4"/>
  <c r="Y80" i="4"/>
  <c r="U80" i="4"/>
  <c r="Q80" i="4"/>
  <c r="M80" i="4"/>
  <c r="I80" i="4"/>
  <c r="E80" i="4"/>
  <c r="BH80" i="4"/>
  <c r="AR80" i="4"/>
  <c r="AB80" i="4"/>
  <c r="L80" i="4"/>
  <c r="BD80" i="4"/>
  <c r="AN80" i="4"/>
  <c r="X80" i="4"/>
  <c r="H80" i="4"/>
  <c r="AF80" i="4"/>
  <c r="AZ80" i="4"/>
  <c r="T80" i="4"/>
  <c r="D80" i="4"/>
  <c r="AV80" i="4"/>
  <c r="P80" i="4"/>
  <c r="AJ80" i="4"/>
  <c r="Y8" i="12"/>
  <c r="AO8" i="12"/>
  <c r="BE8" i="12"/>
  <c r="M9" i="12"/>
  <c r="K10" i="12"/>
  <c r="AW8" i="12"/>
  <c r="AE9" i="12"/>
  <c r="N10" i="12"/>
  <c r="L8" i="12"/>
  <c r="Y10" i="12"/>
  <c r="E11" i="12"/>
  <c r="AK11" i="12"/>
  <c r="AS11" i="12"/>
  <c r="AO12" i="12"/>
  <c r="L13" i="12"/>
  <c r="H13" i="12"/>
  <c r="H14" i="12"/>
  <c r="D16" i="12"/>
  <c r="B8" i="12"/>
  <c r="Q9" i="12"/>
  <c r="C14" i="12"/>
  <c r="BJ14" i="12" s="1"/>
  <c r="BK14" i="12" s="1"/>
  <c r="N8" i="12"/>
  <c r="AL8" i="12"/>
  <c r="BB8" i="12"/>
  <c r="AD10" i="12"/>
  <c r="AT10" i="12"/>
  <c r="V11" i="12"/>
  <c r="AT12" i="12"/>
  <c r="I8" i="12"/>
  <c r="AT8" i="12"/>
  <c r="R9" i="12"/>
  <c r="AM9" i="12"/>
  <c r="AX9" i="12"/>
  <c r="V10" i="12"/>
  <c r="AG10" i="12"/>
  <c r="AL10" i="12"/>
  <c r="BB10" i="12"/>
  <c r="BI10" i="12"/>
  <c r="AC12" i="12"/>
  <c r="Q15" i="12"/>
  <c r="E16" i="12"/>
  <c r="U16" i="12"/>
  <c r="Y17" i="12"/>
  <c r="H9" i="12"/>
  <c r="U9" i="12"/>
  <c r="AK9" i="12"/>
  <c r="H10" i="12"/>
  <c r="AO10" i="12"/>
  <c r="H12" i="12"/>
  <c r="Q12" i="12"/>
  <c r="Y12" i="12"/>
  <c r="AW12" i="12"/>
  <c r="L15" i="12"/>
  <c r="L17" i="12"/>
  <c r="H17" i="12"/>
  <c r="B17" i="12"/>
  <c r="G8" i="12"/>
  <c r="E10" i="12"/>
  <c r="G11" i="12"/>
  <c r="C16" i="12"/>
  <c r="BJ16" i="12" s="1"/>
  <c r="BK16" i="12" s="1"/>
  <c r="AY10" i="12"/>
  <c r="O8" i="12"/>
  <c r="Z8" i="12"/>
  <c r="AE8" i="12"/>
  <c r="AP8" i="12"/>
  <c r="AU8" i="12"/>
  <c r="BF8" i="12"/>
  <c r="I9" i="12"/>
  <c r="N9" i="12"/>
  <c r="Y9" i="12"/>
  <c r="AI9" i="12"/>
  <c r="AO9" i="12"/>
  <c r="AT9" i="12"/>
  <c r="BE9" i="12"/>
  <c r="B10" i="12"/>
  <c r="AS10" i="12"/>
  <c r="AX10" i="12"/>
  <c r="BC10" i="12"/>
  <c r="C11" i="12"/>
  <c r="BJ11" i="12" s="1"/>
  <c r="AQ11" i="12"/>
  <c r="G12" i="12"/>
  <c r="O12" i="12"/>
  <c r="W12" i="12"/>
  <c r="AE12" i="12"/>
  <c r="AM12" i="12"/>
  <c r="AU12" i="12"/>
  <c r="AI13" i="12"/>
  <c r="O14" i="12"/>
  <c r="AE14" i="12"/>
  <c r="AU14" i="12"/>
  <c r="AA15" i="12"/>
  <c r="L9" i="12" l="1"/>
  <c r="Q10" i="12"/>
  <c r="G14" i="12"/>
  <c r="AD9" i="12"/>
  <c r="I12" i="12"/>
  <c r="Z13" i="12"/>
  <c r="AP12" i="12"/>
  <c r="Z12" i="12"/>
  <c r="AN13" i="12"/>
  <c r="BD16" i="12"/>
  <c r="T14" i="12"/>
  <c r="X11" i="12"/>
  <c r="BH9" i="12"/>
  <c r="AF9" i="12"/>
  <c r="AN8" i="12"/>
  <c r="H16" i="12"/>
  <c r="L14" i="12"/>
  <c r="J12" i="12"/>
  <c r="AZ12" i="12"/>
  <c r="AH9" i="12"/>
  <c r="AH10" i="12"/>
  <c r="AY9" i="12"/>
  <c r="J8" i="12"/>
  <c r="I17" i="12"/>
  <c r="AH13" i="12"/>
  <c r="AH12" i="12"/>
  <c r="R12" i="12"/>
  <c r="BB11" i="12"/>
  <c r="R11" i="12"/>
  <c r="AZ13" i="12"/>
  <c r="BH11" i="12"/>
  <c r="M11" i="12"/>
  <c r="C13" i="12"/>
  <c r="BJ13" i="12" s="1"/>
  <c r="BK13" i="12" s="1"/>
  <c r="F12" i="12"/>
  <c r="C10" i="12"/>
  <c r="BJ10" i="12" s="1"/>
  <c r="BK10" i="12" s="1"/>
  <c r="G9" i="12"/>
  <c r="O9" i="12"/>
  <c r="G10" i="12"/>
  <c r="D13" i="12"/>
  <c r="K8" i="12"/>
  <c r="BC12" i="12"/>
  <c r="AD8" i="12"/>
  <c r="BH14" i="12"/>
  <c r="C17" i="12"/>
  <c r="BJ17" i="12" s="1"/>
  <c r="BK17" i="12" s="1"/>
  <c r="K9" i="12"/>
  <c r="AN15" i="12"/>
  <c r="AB15" i="12"/>
  <c r="Q8" i="12"/>
  <c r="AV17" i="12"/>
  <c r="T17" i="12"/>
  <c r="AZ16" i="12"/>
  <c r="X16" i="12"/>
  <c r="AN12" i="12"/>
  <c r="BG8" i="12"/>
  <c r="AM14" i="12"/>
  <c r="BB17" i="12"/>
  <c r="B14" i="12"/>
  <c r="AA8" i="12"/>
  <c r="AF13" i="12"/>
  <c r="AF11" i="12"/>
  <c r="AN9" i="12"/>
  <c r="AQ10" i="12"/>
  <c r="BA11" i="12"/>
  <c r="H8" i="12"/>
  <c r="AZ14" i="12"/>
  <c r="X12" i="12"/>
  <c r="P8" i="12"/>
  <c r="F10" i="12"/>
  <c r="E8" i="12"/>
  <c r="C15" i="12"/>
  <c r="BJ15" i="12" s="1"/>
  <c r="BK15" i="12" s="1"/>
  <c r="C8" i="12"/>
  <c r="BJ8" i="12" s="1"/>
  <c r="BK8" i="12" s="1"/>
  <c r="AQ13" i="12"/>
  <c r="K13" i="12"/>
  <c r="AM10" i="12"/>
  <c r="J17" i="12"/>
  <c r="Y11" i="12"/>
  <c r="AG9" i="12"/>
  <c r="D14" i="12"/>
  <c r="U11" i="12"/>
  <c r="BC17" i="12"/>
  <c r="AE17" i="12"/>
  <c r="W17" i="12"/>
  <c r="BE16" i="12"/>
  <c r="AG16" i="12"/>
  <c r="AE16" i="12"/>
  <c r="O16" i="12"/>
  <c r="BA15" i="12"/>
  <c r="AY15" i="12"/>
  <c r="AU15" i="12"/>
  <c r="AE15" i="12"/>
  <c r="AO14" i="12"/>
  <c r="Y14" i="12"/>
  <c r="Q14" i="12"/>
  <c r="BC13" i="12"/>
  <c r="AU13" i="12"/>
  <c r="W13" i="12"/>
  <c r="AM11" i="12"/>
  <c r="AE11" i="12"/>
  <c r="X10" i="12"/>
  <c r="AZ8" i="12"/>
  <c r="AQ15" i="12"/>
  <c r="K15" i="12"/>
  <c r="BG11" i="12"/>
  <c r="AA11" i="12"/>
  <c r="M10" i="12"/>
  <c r="G13" i="12"/>
  <c r="D17" i="12"/>
  <c r="J15" i="12"/>
  <c r="D12" i="12"/>
  <c r="D10" i="12"/>
  <c r="D9" i="12"/>
  <c r="Y15" i="12"/>
  <c r="B9" i="12"/>
  <c r="AP13" i="12"/>
  <c r="AX12" i="12"/>
  <c r="Z11" i="12"/>
  <c r="L11" i="12"/>
  <c r="AC11" i="12"/>
  <c r="BA9" i="12"/>
  <c r="BI16" i="12"/>
  <c r="AW15" i="12"/>
  <c r="BI14" i="12"/>
  <c r="AG13" i="12"/>
  <c r="AK10" i="12"/>
  <c r="AS9" i="12"/>
  <c r="AI12" i="12"/>
  <c r="AB12" i="12"/>
  <c r="AU11" i="12"/>
  <c r="AU10" i="12"/>
  <c r="AN10" i="12"/>
  <c r="Z10" i="12"/>
  <c r="BB9" i="12"/>
  <c r="AJ9" i="12"/>
  <c r="T9" i="12"/>
  <c r="R8" i="12"/>
  <c r="BD17" i="12"/>
  <c r="AB17" i="12"/>
  <c r="X17" i="12"/>
  <c r="AF16" i="12"/>
  <c r="AV15" i="12"/>
  <c r="P9" i="12"/>
  <c r="BG13" i="12"/>
  <c r="AA13" i="12"/>
  <c r="D15" i="12"/>
  <c r="AG17" i="12"/>
  <c r="BA16" i="12"/>
  <c r="AH17" i="12"/>
  <c r="Z17" i="12"/>
  <c r="R17" i="12"/>
  <c r="BB16" i="12"/>
  <c r="AT16" i="12"/>
  <c r="AL16" i="12"/>
  <c r="AD16" i="12"/>
  <c r="V16" i="12"/>
  <c r="N16" i="12"/>
  <c r="BF15" i="12"/>
  <c r="AX15" i="12"/>
  <c r="AP15" i="12"/>
  <c r="AH15" i="12"/>
  <c r="Z15" i="12"/>
  <c r="R15" i="12"/>
  <c r="BB14" i="12"/>
  <c r="AT14" i="12"/>
  <c r="AL14" i="12"/>
  <c r="V14" i="12"/>
  <c r="N14" i="12"/>
  <c r="BF13" i="12"/>
  <c r="AX13" i="12"/>
  <c r="BF12" i="12"/>
  <c r="AH11" i="12"/>
  <c r="B13" i="12"/>
  <c r="AJ12" i="12"/>
  <c r="AV11" i="12"/>
  <c r="AR10" i="12"/>
  <c r="T10" i="12"/>
  <c r="AB8" i="12"/>
  <c r="AW13" i="12"/>
  <c r="BG12" i="12"/>
  <c r="K17" i="12"/>
  <c r="AY11" i="12"/>
  <c r="C9" i="12"/>
  <c r="BJ9" i="12" s="1"/>
  <c r="G17" i="12"/>
  <c r="K12" i="12"/>
  <c r="AW9" i="12"/>
  <c r="B12" i="12"/>
  <c r="M16" i="12"/>
  <c r="I13" i="12"/>
  <c r="U12" i="12"/>
  <c r="AP17" i="12"/>
  <c r="N13" i="12"/>
  <c r="AP11" i="12"/>
  <c r="BF10" i="12"/>
  <c r="C12" i="12"/>
  <c r="BJ12" i="12" s="1"/>
  <c r="BK12" i="12" s="1"/>
  <c r="F9" i="12"/>
  <c r="B16" i="12"/>
  <c r="F14" i="12"/>
  <c r="B11" i="12"/>
  <c r="BK11" i="12" s="1"/>
  <c r="BE10" i="12"/>
  <c r="F8" i="12"/>
  <c r="BA14" i="12"/>
  <c r="U14" i="12"/>
  <c r="Y13" i="12"/>
  <c r="M12" i="12"/>
  <c r="AG11" i="12"/>
  <c r="U10" i="12"/>
  <c r="AC9" i="12"/>
  <c r="BI8" i="12"/>
  <c r="U8" i="12"/>
  <c r="AQ12" i="12"/>
  <c r="BC11" i="12"/>
  <c r="T11" i="12"/>
  <c r="BG10" i="12"/>
  <c r="BD10" i="12"/>
  <c r="AE10" i="12"/>
  <c r="AZ9" i="12"/>
  <c r="AR9" i="12"/>
  <c r="AA9" i="12"/>
  <c r="I10" i="12"/>
  <c r="V8" i="12"/>
  <c r="AK17" i="12"/>
  <c r="AI17" i="12"/>
  <c r="AC17" i="12"/>
  <c r="AQ16" i="12"/>
  <c r="AM16" i="12"/>
  <c r="AI16" i="12"/>
  <c r="T16" i="12"/>
  <c r="P16" i="12"/>
  <c r="BG15" i="12"/>
  <c r="BC15" i="12"/>
  <c r="AM15" i="12"/>
  <c r="AJ15" i="12"/>
  <c r="AF15" i="12"/>
  <c r="U15" i="12"/>
  <c r="T15" i="12"/>
  <c r="M15" i="12"/>
  <c r="BG14" i="12"/>
  <c r="AQ14" i="12"/>
  <c r="AA14" i="12"/>
  <c r="BD13" i="12"/>
  <c r="AJ13" i="12"/>
  <c r="X13" i="12"/>
  <c r="O13" i="12"/>
  <c r="AN11" i="12"/>
  <c r="X9" i="12"/>
  <c r="AC14" i="12"/>
  <c r="AO11" i="12"/>
  <c r="AP10" i="12"/>
  <c r="BG17" i="12"/>
  <c r="M13" i="12"/>
  <c r="AL9" i="12"/>
  <c r="AI15" i="12"/>
  <c r="S11" i="12"/>
  <c r="AC10" i="12"/>
  <c r="BC14" i="12"/>
  <c r="W14" i="12"/>
  <c r="AY13" i="12"/>
  <c r="S13" i="12"/>
  <c r="K11" i="12"/>
  <c r="W10" i="12"/>
  <c r="S9" i="12"/>
  <c r="F17" i="12"/>
  <c r="B15" i="12"/>
  <c r="H15" i="12"/>
  <c r="L12" i="12"/>
  <c r="L10" i="12"/>
  <c r="AS16" i="12"/>
  <c r="M14" i="12"/>
  <c r="BI12" i="12"/>
  <c r="E12" i="12"/>
  <c r="BF17" i="12"/>
  <c r="AX17" i="12"/>
  <c r="AT13" i="12"/>
  <c r="AL13" i="12"/>
  <c r="AD13" i="12"/>
  <c r="V13" i="12"/>
  <c r="AL12" i="12"/>
  <c r="AD12" i="12"/>
  <c r="V12" i="12"/>
  <c r="N12" i="12"/>
  <c r="BF11" i="12"/>
  <c r="AX11" i="12"/>
  <c r="N11" i="12"/>
  <c r="K16" i="12"/>
  <c r="J10" i="12"/>
  <c r="AS8" i="12"/>
  <c r="F16" i="12"/>
  <c r="L16" i="12"/>
  <c r="J14" i="12"/>
  <c r="F13" i="12"/>
  <c r="F11" i="12"/>
  <c r="D11" i="12"/>
  <c r="D8" i="12"/>
  <c r="AG12" i="12"/>
  <c r="AI10" i="12"/>
  <c r="J9" i="12"/>
  <c r="BE17" i="12"/>
  <c r="AK16" i="12"/>
  <c r="AO15" i="12"/>
  <c r="AS14" i="12"/>
  <c r="BE13" i="12"/>
  <c r="Q13" i="12"/>
  <c r="BE11" i="12"/>
  <c r="Q11" i="12"/>
  <c r="AK8" i="12"/>
  <c r="BI13" i="12"/>
  <c r="AK13" i="12"/>
  <c r="AC13" i="12"/>
  <c r="AY12" i="12"/>
  <c r="AR12" i="12"/>
  <c r="S12" i="12"/>
  <c r="AJ11" i="12"/>
  <c r="BD9" i="12"/>
  <c r="AQ9" i="12"/>
  <c r="AH8" i="12"/>
  <c r="T8" i="12"/>
  <c r="AU9" i="12"/>
  <c r="BI17" i="12"/>
  <c r="AU17" i="12"/>
  <c r="AQ17" i="12"/>
  <c r="AM17" i="12"/>
  <c r="AJ17" i="12"/>
  <c r="AF17" i="12"/>
  <c r="E17" i="12"/>
  <c r="AW16" i="12"/>
  <c r="AU16" i="12"/>
  <c r="AO16" i="12"/>
  <c r="AN16" i="12"/>
  <c r="AJ16" i="12"/>
  <c r="AB16" i="12"/>
  <c r="Q16" i="12"/>
  <c r="I16" i="12"/>
  <c r="BD15" i="12"/>
  <c r="AZ15" i="12"/>
  <c r="AK15" i="12"/>
  <c r="W15" i="12"/>
  <c r="O15" i="12"/>
  <c r="AW14" i="12"/>
  <c r="AR14" i="12"/>
  <c r="AF14" i="12"/>
  <c r="AB14" i="12"/>
  <c r="I14" i="12"/>
  <c r="P13" i="12"/>
  <c r="AV12" i="12"/>
  <c r="AZ11" i="12"/>
  <c r="AJ10" i="12"/>
  <c r="AX8" i="12"/>
  <c r="AV8" i="12"/>
  <c r="AR8" i="12"/>
  <c r="X8" i="12"/>
  <c r="AO17" i="12"/>
  <c r="I11" i="12"/>
  <c r="AS12" i="12"/>
  <c r="AA17" i="12"/>
  <c r="M17" i="12"/>
  <c r="BE14" i="12"/>
  <c r="G16" i="12"/>
  <c r="S15" i="12"/>
  <c r="AI11" i="12"/>
  <c r="R10" i="12"/>
  <c r="K14" i="12"/>
  <c r="BA10" i="12"/>
  <c r="F15" i="12"/>
  <c r="Q17" i="12"/>
  <c r="AC16" i="12"/>
  <c r="AG15" i="12"/>
  <c r="E14" i="12"/>
  <c r="AK12" i="12"/>
  <c r="AT17" i="12"/>
  <c r="AL17" i="12"/>
  <c r="AD17" i="12"/>
  <c r="V17" i="12"/>
  <c r="N17" i="12"/>
  <c r="BF16" i="12"/>
  <c r="AX16" i="12"/>
  <c r="AP16" i="12"/>
  <c r="AH16" i="12"/>
  <c r="Z16" i="12"/>
  <c r="R16" i="12"/>
  <c r="BB15" i="12"/>
  <c r="AT15" i="12"/>
  <c r="AL15" i="12"/>
  <c r="AD15" i="12"/>
  <c r="V15" i="12"/>
  <c r="N15" i="12"/>
  <c r="BF14" i="12"/>
  <c r="AX14" i="12"/>
  <c r="AP14" i="12"/>
  <c r="AH14" i="12"/>
  <c r="Z14" i="12"/>
  <c r="R14" i="12"/>
  <c r="BB13" i="12"/>
  <c r="R13" i="12"/>
  <c r="BB12" i="12"/>
  <c r="AL11" i="12"/>
  <c r="AD11" i="12"/>
  <c r="G15" i="12"/>
  <c r="J16" i="12"/>
  <c r="J13" i="12"/>
  <c r="J11" i="12"/>
  <c r="H11" i="12"/>
  <c r="BI11" i="12"/>
  <c r="AW17" i="12"/>
  <c r="BE15" i="12"/>
  <c r="I15" i="12"/>
  <c r="AK14" i="12"/>
  <c r="AO13" i="12"/>
  <c r="BA12" i="12"/>
  <c r="AW11" i="12"/>
  <c r="AW10" i="12"/>
  <c r="BI9" i="12"/>
  <c r="BA8" i="12"/>
  <c r="AC8" i="12"/>
  <c r="AM13" i="12"/>
  <c r="AA12" i="12"/>
  <c r="T12" i="12"/>
  <c r="AB11" i="12"/>
  <c r="AZ10" i="12"/>
  <c r="AV10" i="12"/>
  <c r="AF10" i="12"/>
  <c r="AB9" i="12"/>
  <c r="BE12" i="12"/>
  <c r="E9" i="12"/>
  <c r="BA17" i="12"/>
  <c r="AY17" i="12"/>
  <c r="AS17" i="12"/>
  <c r="AR17" i="12"/>
  <c r="U17" i="12"/>
  <c r="S17" i="12"/>
  <c r="O17" i="12"/>
  <c r="BG16" i="12"/>
  <c r="BC16" i="12"/>
  <c r="AY16" i="12"/>
  <c r="AV16" i="12"/>
  <c r="AR16" i="12"/>
  <c r="AA16" i="12"/>
  <c r="W16" i="12"/>
  <c r="S16" i="12"/>
  <c r="BI15" i="12"/>
  <c r="AS15" i="12"/>
  <c r="AR15" i="12"/>
  <c r="AC15" i="12"/>
  <c r="E15" i="12"/>
  <c r="P15" i="12"/>
  <c r="AY14" i="12"/>
  <c r="AV14" i="12"/>
  <c r="AG14" i="12"/>
  <c r="P14" i="12"/>
  <c r="BA13" i="12"/>
  <c r="AS13" i="12"/>
  <c r="AR13" i="12"/>
  <c r="U13" i="12"/>
  <c r="E13" i="12"/>
  <c r="AF12" i="12"/>
  <c r="P12" i="12"/>
  <c r="W11" i="12"/>
  <c r="P11" i="12"/>
  <c r="O10" i="12"/>
  <c r="BG9" i="12"/>
  <c r="AV9" i="12"/>
  <c r="V9" i="12"/>
  <c r="BD82" i="4" l="1"/>
  <c r="AT82" i="4"/>
  <c r="AT11" i="12"/>
  <c r="AD82" i="4"/>
  <c r="AD14" i="12"/>
  <c r="BH82" i="4"/>
  <c r="Y82" i="4"/>
  <c r="Y16" i="12"/>
  <c r="AE82" i="4"/>
  <c r="AE13" i="12"/>
  <c r="AN82" i="4"/>
  <c r="AN17" i="12"/>
  <c r="AI82" i="4"/>
  <c r="AI14" i="12"/>
  <c r="S82" i="4"/>
  <c r="S14" i="12"/>
  <c r="N82" i="4"/>
  <c r="BK9" i="12"/>
  <c r="BK18" i="12" s="1"/>
  <c r="C45" i="11" s="1"/>
  <c r="BJ18" i="12"/>
  <c r="M82" i="4"/>
  <c r="M8" i="12"/>
  <c r="H82" i="4"/>
  <c r="O82" i="4"/>
  <c r="W82" i="4"/>
  <c r="AZ82" i="4"/>
  <c r="AO82" i="4"/>
  <c r="Z82" i="4"/>
  <c r="AQ82" i="4"/>
  <c r="U82" i="4"/>
  <c r="AY82" i="4"/>
  <c r="BG82" i="4"/>
  <c r="AR82" i="4"/>
  <c r="AB82" i="4"/>
  <c r="AM82" i="4"/>
  <c r="AW82" i="4"/>
  <c r="AP82" i="4"/>
  <c r="Q82" i="4"/>
  <c r="AS82" i="4"/>
  <c r="AX82" i="4"/>
  <c r="X82" i="4"/>
  <c r="AC82" i="4"/>
  <c r="BF82" i="4"/>
  <c r="G82" i="4"/>
  <c r="C82" i="4"/>
  <c r="L82" i="4"/>
  <c r="D82" i="4"/>
  <c r="J82" i="4"/>
  <c r="B82" i="4"/>
  <c r="C43" i="11" s="1"/>
  <c r="AF82" i="4"/>
  <c r="BA82" i="4"/>
  <c r="BB82" i="4"/>
  <c r="AJ82" i="4"/>
  <c r="AH82" i="4"/>
  <c r="P82" i="4"/>
  <c r="E82" i="4"/>
  <c r="BI82" i="4"/>
  <c r="BE82" i="4"/>
  <c r="F82" i="4"/>
  <c r="K82" i="4"/>
  <c r="BC82" i="4"/>
  <c r="V82" i="4"/>
  <c r="R82" i="4"/>
  <c r="I82" i="4"/>
  <c r="AV82" i="4"/>
  <c r="AU82" i="4"/>
  <c r="AG82" i="4"/>
  <c r="AL82" i="4"/>
  <c r="T82" i="4"/>
  <c r="AK82" i="4"/>
  <c r="AA82" i="4"/>
  <c r="C47" i="11" l="1"/>
  <c r="C53" i="11" s="1"/>
  <c r="C51" i="11"/>
</calcChain>
</file>

<file path=xl/sharedStrings.xml><?xml version="1.0" encoding="utf-8"?>
<sst xmlns="http://schemas.openxmlformats.org/spreadsheetml/2006/main" count="145" uniqueCount="65">
  <si>
    <t>Default</t>
  </si>
  <si>
    <t>Ratchet 1</t>
  </si>
  <si>
    <t>Ratchet 2</t>
  </si>
  <si>
    <t>Ratchet 3</t>
  </si>
  <si>
    <t>4,5</t>
  </si>
  <si>
    <t>6,7,8,9,10,11,12</t>
  </si>
  <si>
    <t>Failure over a 12 Month Rolling Period</t>
  </si>
  <si>
    <t>Ratchet Value</t>
  </si>
  <si>
    <t>Consecutive Failure</t>
  </si>
  <si>
    <t>TOTAL DEDUCTIONS</t>
  </si>
  <si>
    <t>Payment Mechanism Calculation</t>
  </si>
  <si>
    <t>Contract Year 1</t>
  </si>
  <si>
    <t>Contract Year 2</t>
  </si>
  <si>
    <t>Contract Year 3</t>
  </si>
  <si>
    <t>Contract Year 4</t>
  </si>
  <si>
    <t>`</t>
  </si>
  <si>
    <t>Table 1: RATCHET OPTIONS</t>
  </si>
  <si>
    <t>Table 3: Calculation of Failure Over a 12 Month Period</t>
  </si>
  <si>
    <t>Table 4: Calculation of Consecutive Failure</t>
  </si>
  <si>
    <t>Table 6:  Monthly Total Value at Risk Cap</t>
  </si>
  <si>
    <t>Formula for "Monthly Value at Risk" =</t>
  </si>
  <si>
    <t>Monthly Total Value at Risk =</t>
  </si>
  <si>
    <t>Table 5: Calculation of Deduction (uses highest figure from table 3 or table 4 above)</t>
  </si>
  <si>
    <t>EARNBACK/RETENTION</t>
  </si>
  <si>
    <t xml:space="preserve">SECTION 2: Calculation of Monthly Value at Risk </t>
  </si>
  <si>
    <t>=</t>
  </si>
  <si>
    <t>Monthly Payment for Month</t>
  </si>
  <si>
    <t>Monthly Payment for Final Contract Month</t>
  </si>
  <si>
    <t xml:space="preserve"> = </t>
  </si>
  <si>
    <t>SECTION 1: Calculation of Baseline Monthly Payment</t>
  </si>
  <si>
    <t>Contract Month</t>
  </si>
  <si>
    <t>Baseline Monthly Payment =</t>
  </si>
  <si>
    <t>This is capped at 6% of the total of the Baseline Monthly Payment for the month in question.</t>
  </si>
  <si>
    <t>SECTION 5: Calculation of the Monthly Payment</t>
  </si>
  <si>
    <t>Contract Year 5</t>
  </si>
  <si>
    <t>Contract Annual Period 1 - Month</t>
  </si>
  <si>
    <t>Contract Annual Period 2 - Month</t>
  </si>
  <si>
    <t>Contract Annual Period 3 - Month</t>
  </si>
  <si>
    <t>Contract Annual Period 4 - Month</t>
  </si>
  <si>
    <t>Contract Annual Period 5 - Month</t>
  </si>
  <si>
    <t>Table 1 - Contract Duration</t>
  </si>
  <si>
    <t>Table 2: Record of KPI Pass/Fail per Service</t>
  </si>
  <si>
    <t>CAFM and Helpdesk Services</t>
  </si>
  <si>
    <t>Security Services</t>
  </si>
  <si>
    <t>Maintenance Services</t>
  </si>
  <si>
    <t>Waste Services</t>
  </si>
  <si>
    <t>Cleaning Services</t>
  </si>
  <si>
    <t>Sustainabilty</t>
  </si>
  <si>
    <t>Grounds Maintenance Services</t>
  </si>
  <si>
    <t>Catering Services</t>
  </si>
  <si>
    <t>Benchmarking &amp; continuous improvement</t>
  </si>
  <si>
    <t>General standards</t>
  </si>
  <si>
    <t>Contract Year 1 - Contract Month Split
ACTUAL DEDUCTIONS</t>
  </si>
  <si>
    <t>Table 1: ACTUAL DEDUCTIONS
Copy and paste values from the KPI Model:
'Performance Criteria' tab
Table 2: KPIs
'KPI Deduction' column.</t>
  </si>
  <si>
    <t>Earnback Amount Due from Previous Contract Month @ 50% (£)</t>
  </si>
  <si>
    <t>Actual Deductions - Total for Designated Contract Month Period (£)</t>
  </si>
  <si>
    <t>Baseline Monthly Payment x Value at Risk %</t>
  </si>
  <si>
    <t>Value at Risk % =</t>
  </si>
  <si>
    <t>Payment for month number</t>
  </si>
  <si>
    <t>Input of Work Orders for Previous Contract Month</t>
  </si>
  <si>
    <t>Input for Pass Through Costs for Previous Contract Month</t>
  </si>
  <si>
    <t>Contract Base Cost for Month including indexation (excluding TUPE)</t>
  </si>
  <si>
    <t>SECTION 3: Input TUPE Risk Premium for Previous Month</t>
  </si>
  <si>
    <t>SECTION 4: Calculation of Performance Adjustment and Earnback for Previous Month</t>
  </si>
  <si>
    <t>Monthly Total Performance Adjustment and Earnback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</si>
</sst>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6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/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/>
      <diagonal/>
    </border>
    <border>
      <left style="medium">
        <color indexed="64"/>
      </left>
      <right/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 tint="0.34998626667073579"/>
      </right>
      <top style="medium">
        <color indexed="64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/>
    <xf numFmtId="0" fontId="7" fillId="0" borderId="0"/>
  </cellStyleXfs>
  <cellXfs count="146"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44" fontId="0" fillId="0" borderId="0" xfId="1" applyFont="1" applyFill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44" fontId="0" fillId="0" borderId="0" xfId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3" borderId="16" xfId="0" applyNumberFormat="1" applyFill="1" applyBorder="1" applyAlignment="1">
      <alignment vertical="center"/>
    </xf>
    <xf numFmtId="164" fontId="0" fillId="3" borderId="17" xfId="0" applyNumberForma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8" fontId="0" fillId="0" borderId="1" xfId="0" applyNumberFormat="1" applyBorder="1" applyAlignment="1">
      <alignment horizontal="center"/>
    </xf>
    <xf numFmtId="6" fontId="0" fillId="0" borderId="1" xfId="0" applyNumberFormat="1" applyFill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165" fontId="5" fillId="3" borderId="2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 applyAlignment="1">
      <alignment horizontal="right"/>
    </xf>
    <xf numFmtId="6" fontId="0" fillId="3" borderId="25" xfId="0" applyNumberFormat="1" applyFill="1" applyBorder="1" applyAlignment="1">
      <alignment horizontal="center"/>
    </xf>
    <xf numFmtId="0" fontId="1" fillId="0" borderId="24" xfId="0" applyFont="1" applyBorder="1" applyAlignment="1"/>
    <xf numFmtId="0" fontId="1" fillId="0" borderId="0" xfId="0" applyFont="1" applyBorder="1" applyAlignment="1">
      <alignment horizontal="right" wrapText="1"/>
    </xf>
    <xf numFmtId="0" fontId="1" fillId="0" borderId="24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right" vertical="top" wrapText="1"/>
    </xf>
    <xf numFmtId="0" fontId="0" fillId="0" borderId="24" xfId="0" applyBorder="1" applyAlignment="1"/>
    <xf numFmtId="0" fontId="0" fillId="0" borderId="0" xfId="0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65" fontId="5" fillId="3" borderId="30" xfId="0" applyNumberFormat="1" applyFont="1" applyFill="1" applyBorder="1" applyAlignment="1">
      <alignment horizontal="center" vertical="center"/>
    </xf>
    <xf numFmtId="165" fontId="5" fillId="3" borderId="31" xfId="0" applyNumberFormat="1" applyFont="1" applyFill="1" applyBorder="1" applyAlignment="1">
      <alignment horizontal="center" vertical="center"/>
    </xf>
    <xf numFmtId="165" fontId="5" fillId="3" borderId="32" xfId="0" applyNumberFormat="1" applyFont="1" applyFill="1" applyBorder="1" applyAlignment="1">
      <alignment horizontal="center" vertical="center"/>
    </xf>
    <xf numFmtId="165" fontId="5" fillId="3" borderId="33" xfId="0" applyNumberFormat="1" applyFont="1" applyFill="1" applyBorder="1" applyAlignment="1">
      <alignment horizontal="center" vertical="center"/>
    </xf>
    <xf numFmtId="165" fontId="5" fillId="3" borderId="34" xfId="0" applyNumberFormat="1" applyFont="1" applyFill="1" applyBorder="1" applyAlignment="1">
      <alignment horizontal="center" vertical="center"/>
    </xf>
    <xf numFmtId="165" fontId="5" fillId="3" borderId="35" xfId="0" applyNumberFormat="1" applyFont="1" applyFill="1" applyBorder="1" applyAlignment="1">
      <alignment horizontal="center" vertical="center"/>
    </xf>
    <xf numFmtId="165" fontId="5" fillId="3" borderId="36" xfId="0" applyNumberFormat="1" applyFont="1" applyFill="1" applyBorder="1" applyAlignment="1">
      <alignment horizontal="center" vertical="center"/>
    </xf>
    <xf numFmtId="165" fontId="5" fillId="3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164" fontId="0" fillId="3" borderId="15" xfId="0" applyNumberFormat="1" applyFill="1" applyBorder="1" applyAlignment="1">
      <alignment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165" fontId="5" fillId="3" borderId="40" xfId="0" applyNumberFormat="1" applyFont="1" applyFill="1" applyBorder="1" applyAlignment="1">
      <alignment horizontal="center" vertical="center"/>
    </xf>
    <xf numFmtId="165" fontId="5" fillId="3" borderId="41" xfId="0" applyNumberFormat="1" applyFont="1" applyFill="1" applyBorder="1" applyAlignment="1">
      <alignment horizontal="center" vertical="center"/>
    </xf>
    <xf numFmtId="165" fontId="5" fillId="3" borderId="42" xfId="0" applyNumberFormat="1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vertical="center" wrapText="1"/>
    </xf>
    <xf numFmtId="0" fontId="5" fillId="0" borderId="13" xfId="3" applyFont="1" applyFill="1" applyBorder="1" applyAlignment="1">
      <alignment vertical="center" wrapText="1"/>
    </xf>
    <xf numFmtId="0" fontId="5" fillId="0" borderId="14" xfId="3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 wrapText="1"/>
    </xf>
    <xf numFmtId="7" fontId="1" fillId="0" borderId="1" xfId="0" applyNumberFormat="1" applyFont="1" applyBorder="1" applyAlignment="1">
      <alignment horizontal="center" vertical="center"/>
    </xf>
    <xf numFmtId="10" fontId="0" fillId="3" borderId="25" xfId="0" applyNumberFormat="1" applyFill="1" applyBorder="1" applyAlignment="1">
      <alignment horizontal="center"/>
    </xf>
    <xf numFmtId="6" fontId="0" fillId="0" borderId="25" xfId="0" applyNumberFormat="1" applyFill="1" applyBorder="1" applyAlignment="1">
      <alignment horizontal="center"/>
    </xf>
    <xf numFmtId="0" fontId="0" fillId="0" borderId="43" xfId="1" applyNumberFormat="1" applyFont="1" applyFill="1" applyBorder="1" applyAlignment="1">
      <alignment vertical="center"/>
    </xf>
    <xf numFmtId="0" fontId="0" fillId="0" borderId="44" xfId="1" applyNumberFormat="1" applyFont="1" applyFill="1" applyBorder="1" applyAlignment="1">
      <alignment vertical="center"/>
    </xf>
    <xf numFmtId="0" fontId="0" fillId="0" borderId="45" xfId="1" applyNumberFormat="1" applyFont="1" applyFill="1" applyBorder="1" applyAlignment="1">
      <alignment vertical="center"/>
    </xf>
    <xf numFmtId="0" fontId="5" fillId="0" borderId="44" xfId="0" applyFont="1" applyFill="1" applyBorder="1" applyAlignment="1" applyProtection="1">
      <alignment vertical="center" wrapText="1"/>
    </xf>
    <xf numFmtId="0" fontId="0" fillId="0" borderId="46" xfId="1" applyNumberFormat="1" applyFont="1" applyFill="1" applyBorder="1" applyAlignment="1">
      <alignment vertical="center"/>
    </xf>
    <xf numFmtId="0" fontId="0" fillId="0" borderId="47" xfId="1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" xfId="0" applyBorder="1" applyAlignment="1">
      <alignment vertical="center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23810</xdr:colOff>
      <xdr:row>2</xdr:row>
      <xdr:rowOff>55558</xdr:rowOff>
    </xdr:from>
    <xdr:to>
      <xdr:col>2</xdr:col>
      <xdr:colOff>2678906</xdr:colOff>
      <xdr:row>4</xdr:row>
      <xdr:rowOff>158746</xdr:rowOff>
    </xdr:to>
    <xdr:grpSp>
      <xdr:nvGrpSpPr>
        <xdr:cNvPr id="2" name="Group 1"/>
        <xdr:cNvGrpSpPr/>
      </xdr:nvGrpSpPr>
      <xdr:grpSpPr>
        <a:xfrm>
          <a:off x="23810" y="444496"/>
          <a:ext cx="7758909" cy="420688"/>
          <a:chOff x="8698737" y="691813"/>
          <a:chExt cx="2106759" cy="267908"/>
        </a:xfrm>
      </xdr:grpSpPr>
      <xdr:sp macro="" textlink="">
        <xdr:nvSpPr>
          <xdr:cNvPr id="3" name="Rectangle 2"/>
          <xdr:cNvSpPr/>
        </xdr:nvSpPr>
        <xdr:spPr>
          <a:xfrm>
            <a:off x="8698737" y="691813"/>
            <a:ext cx="2106759" cy="267908"/>
          </a:xfrm>
          <a:prstGeom prst="rect">
            <a:avLst/>
          </a:prstGeom>
          <a:solidFill>
            <a:schemeClr val="tx2">
              <a:lumMod val="50000"/>
            </a:schemeClr>
          </a:solidFill>
          <a:ln w="12700"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l"/>
            <a:r>
              <a:rPr lang="en-GB" sz="1100" b="1" i="1"/>
              <a:t>                      Instruction to User:  </a:t>
            </a:r>
            <a:r>
              <a:rPr lang="en-GB" sz="1100" b="0" i="1"/>
              <a:t>All cells requiring user input are coloured in 'pink':</a:t>
            </a:r>
          </a:p>
          <a:p>
            <a:pPr algn="l"/>
            <a:endParaRPr lang="en-GB" sz="1100" b="0"/>
          </a:p>
        </xdr:txBody>
      </xdr:sp>
      <xdr:sp macro="" textlink="">
        <xdr:nvSpPr>
          <xdr:cNvPr id="4" name="Rectangle 3"/>
          <xdr:cNvSpPr/>
        </xdr:nvSpPr>
        <xdr:spPr>
          <a:xfrm>
            <a:off x="10105837" y="770469"/>
            <a:ext cx="699659" cy="101613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  <a:ln w="12700"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/>
          <a:lstStyle/>
          <a:p>
            <a:pPr algn="l"/>
            <a:endParaRPr lang="en-GB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zoomScale="80" zoomScaleNormal="80" workbookViewId="0">
      <selection activeCell="C63" sqref="C63"/>
    </sheetView>
  </sheetViews>
  <sheetFormatPr defaultRowHeight="12.5" x14ac:dyDescent="0.25"/>
  <cols>
    <col min="1" max="1" width="61" style="39" customWidth="1"/>
    <col min="2" max="2" width="12" style="40" customWidth="1"/>
    <col min="3" max="3" width="40.26953125" style="22" bestFit="1" customWidth="1"/>
    <col min="4" max="4" width="44.54296875" customWidth="1"/>
    <col min="7" max="7" width="29.54296875" customWidth="1"/>
    <col min="8" max="8" width="37.453125" customWidth="1"/>
    <col min="9" max="10" width="17.453125" customWidth="1"/>
    <col min="11" max="11" width="20.81640625" customWidth="1"/>
  </cols>
  <sheetData>
    <row r="1" spans="1:3" ht="18" customHeight="1" x14ac:dyDescent="0.25">
      <c r="A1" s="115" t="s">
        <v>10</v>
      </c>
      <c r="B1" s="116"/>
      <c r="C1" s="117"/>
    </row>
    <row r="2" spans="1:3" x14ac:dyDescent="0.25">
      <c r="A2" s="118"/>
      <c r="B2" s="119"/>
      <c r="C2" s="120"/>
    </row>
    <row r="3" spans="1:3" x14ac:dyDescent="0.25">
      <c r="A3" s="112"/>
      <c r="B3" s="113"/>
      <c r="C3" s="114"/>
    </row>
    <row r="4" spans="1:3" x14ac:dyDescent="0.25">
      <c r="A4" s="112"/>
      <c r="B4" s="113"/>
      <c r="C4" s="114"/>
    </row>
    <row r="5" spans="1:3" x14ac:dyDescent="0.25">
      <c r="A5" s="112"/>
      <c r="B5" s="113"/>
      <c r="C5" s="114"/>
    </row>
    <row r="6" spans="1:3" ht="5.25" customHeight="1" x14ac:dyDescent="0.25">
      <c r="A6" s="112"/>
      <c r="B6" s="113"/>
      <c r="C6" s="114"/>
    </row>
    <row r="7" spans="1:3" ht="5.15" customHeight="1" x14ac:dyDescent="0.3">
      <c r="A7" s="31"/>
      <c r="B7" s="32"/>
      <c r="C7" s="27"/>
    </row>
    <row r="8" spans="1:3" ht="12.75" customHeight="1" x14ac:dyDescent="0.25">
      <c r="A8" s="33" t="s">
        <v>58</v>
      </c>
      <c r="B8" s="34"/>
      <c r="C8" s="28"/>
    </row>
    <row r="9" spans="1:3" ht="5.15" customHeight="1" x14ac:dyDescent="0.3">
      <c r="A9" s="31"/>
      <c r="B9" s="32"/>
      <c r="C9" s="27"/>
    </row>
    <row r="10" spans="1:3" ht="12.75" customHeight="1" x14ac:dyDescent="0.25">
      <c r="A10" s="108" t="str">
        <f t="shared" ref="A10" si="0">"Therefore in Payment Mechanism, Contract Month 'n' = "&amp;C8</f>
        <v xml:space="preserve">Therefore in Payment Mechanism, Contract Month 'n' = </v>
      </c>
      <c r="B10" s="109"/>
      <c r="C10" s="121"/>
    </row>
    <row r="11" spans="1:3" ht="12.75" customHeight="1" x14ac:dyDescent="0.25">
      <c r="A11" s="112"/>
      <c r="B11" s="113"/>
      <c r="C11" s="114"/>
    </row>
    <row r="12" spans="1:3" ht="12.75" customHeight="1" x14ac:dyDescent="0.3">
      <c r="A12" s="122" t="s">
        <v>29</v>
      </c>
      <c r="B12" s="123"/>
      <c r="C12" s="124"/>
    </row>
    <row r="13" spans="1:3" ht="5.15" customHeight="1" x14ac:dyDescent="0.3">
      <c r="A13" s="31"/>
      <c r="B13" s="32"/>
      <c r="C13" s="27"/>
    </row>
    <row r="14" spans="1:3" ht="12.75" customHeight="1" x14ac:dyDescent="0.25">
      <c r="A14" s="108" t="s">
        <v>61</v>
      </c>
      <c r="B14" s="109"/>
      <c r="C14" s="30"/>
    </row>
    <row r="15" spans="1:3" ht="5.15" customHeight="1" x14ac:dyDescent="0.25">
      <c r="A15" s="35"/>
      <c r="B15" s="36"/>
      <c r="C15" s="27"/>
    </row>
    <row r="16" spans="1:3" x14ac:dyDescent="0.25">
      <c r="A16" s="108" t="str">
        <f>IF(C8&gt;" ","","Contract Month Variation Cost including indexation in Month "&amp;C8)</f>
        <v xml:space="preserve">Contract Month Variation Cost including indexation in Month </v>
      </c>
      <c r="B16" s="109"/>
      <c r="C16" s="30"/>
    </row>
    <row r="17" spans="1:3" ht="5.15" customHeight="1" x14ac:dyDescent="0.25">
      <c r="A17" s="35"/>
      <c r="B17" s="36"/>
      <c r="C17" s="27"/>
    </row>
    <row r="18" spans="1:3" ht="12.75" customHeight="1" x14ac:dyDescent="0.25">
      <c r="A18" s="110" t="s">
        <v>31</v>
      </c>
      <c r="B18" s="111"/>
      <c r="C18" s="23">
        <f>SUM(C14,C16)</f>
        <v>0</v>
      </c>
    </row>
    <row r="19" spans="1:3" ht="12.75" customHeight="1" x14ac:dyDescent="0.25">
      <c r="A19" s="112"/>
      <c r="B19" s="113"/>
      <c r="C19" s="114"/>
    </row>
    <row r="20" spans="1:3" ht="12.75" customHeight="1" x14ac:dyDescent="0.3">
      <c r="A20" s="122" t="s">
        <v>24</v>
      </c>
      <c r="B20" s="123"/>
      <c r="C20" s="124"/>
    </row>
    <row r="21" spans="1:3" ht="5.15" customHeight="1" x14ac:dyDescent="0.25">
      <c r="A21" s="35"/>
      <c r="B21" s="36"/>
      <c r="C21" s="27"/>
    </row>
    <row r="22" spans="1:3" ht="16" customHeight="1" x14ac:dyDescent="0.25">
      <c r="A22" s="125" t="s">
        <v>20</v>
      </c>
      <c r="B22" s="126"/>
      <c r="C22" s="37" t="s">
        <v>56</v>
      </c>
    </row>
    <row r="23" spans="1:3" ht="5.15" customHeight="1" x14ac:dyDescent="0.25">
      <c r="A23" s="35"/>
      <c r="B23" s="36"/>
      <c r="C23" s="27"/>
    </row>
    <row r="24" spans="1:3" ht="12.75" customHeight="1" x14ac:dyDescent="0.25">
      <c r="A24" s="110" t="s">
        <v>57</v>
      </c>
      <c r="B24" s="130"/>
      <c r="C24" s="84"/>
    </row>
    <row r="25" spans="1:3" ht="5.15" customHeight="1" x14ac:dyDescent="0.25">
      <c r="A25" s="35"/>
      <c r="B25" s="36"/>
      <c r="C25" s="27"/>
    </row>
    <row r="26" spans="1:3" ht="12.75" customHeight="1" x14ac:dyDescent="0.25">
      <c r="A26" s="110" t="s">
        <v>21</v>
      </c>
      <c r="B26" s="111"/>
      <c r="C26" s="23">
        <f>SUM(C18*C24)</f>
        <v>0</v>
      </c>
    </row>
    <row r="27" spans="1:3" ht="12.75" customHeight="1" x14ac:dyDescent="0.25">
      <c r="A27" s="127"/>
      <c r="B27" s="128"/>
      <c r="C27" s="129"/>
    </row>
    <row r="28" spans="1:3" ht="12.75" customHeight="1" x14ac:dyDescent="0.3">
      <c r="A28" s="122" t="s">
        <v>60</v>
      </c>
      <c r="B28" s="123"/>
      <c r="C28" s="124"/>
    </row>
    <row r="29" spans="1:3" ht="5.15" customHeight="1" x14ac:dyDescent="0.25">
      <c r="A29" s="35"/>
      <c r="B29" s="36"/>
      <c r="C29" s="27"/>
    </row>
    <row r="30" spans="1:3" ht="12.75" customHeight="1" x14ac:dyDescent="0.25">
      <c r="A30" s="35" t="str">
        <f>"Monthly Pass Through Cost for Month "&amp;$C$8-1</f>
        <v>Monthly Pass Through Cost for Month -1</v>
      </c>
      <c r="B30" s="38" t="s">
        <v>25</v>
      </c>
      <c r="C30" s="30"/>
    </row>
    <row r="31" spans="1:3" ht="12.75" customHeight="1" x14ac:dyDescent="0.25">
      <c r="A31" s="35"/>
      <c r="B31" s="36"/>
      <c r="C31" s="27"/>
    </row>
    <row r="32" spans="1:3" ht="12.75" customHeight="1" x14ac:dyDescent="0.3">
      <c r="A32" s="122" t="s">
        <v>59</v>
      </c>
      <c r="B32" s="123"/>
      <c r="C32" s="124"/>
    </row>
    <row r="33" spans="1:3" ht="5.15" customHeight="1" x14ac:dyDescent="0.25">
      <c r="A33" s="35"/>
      <c r="B33" s="36"/>
      <c r="C33" s="27"/>
    </row>
    <row r="34" spans="1:3" ht="12.75" customHeight="1" x14ac:dyDescent="0.25">
      <c r="A34" s="35" t="str">
        <f>"Monthly Work Order Cost for Month "&amp;$C$8-1</f>
        <v>Monthly Work Order Cost for Month -1</v>
      </c>
      <c r="B34" s="38" t="s">
        <v>25</v>
      </c>
      <c r="C34" s="30"/>
    </row>
    <row r="35" spans="1:3" ht="12.75" customHeight="1" x14ac:dyDescent="0.25">
      <c r="A35" s="127"/>
      <c r="B35" s="128"/>
      <c r="C35" s="129"/>
    </row>
    <row r="36" spans="1:3" ht="12.75" customHeight="1" x14ac:dyDescent="0.3">
      <c r="A36" s="122" t="s">
        <v>62</v>
      </c>
      <c r="B36" s="123"/>
      <c r="C36" s="124"/>
    </row>
    <row r="37" spans="1:3" ht="12.75" customHeight="1" x14ac:dyDescent="0.25">
      <c r="A37" s="72"/>
      <c r="B37" s="73"/>
      <c r="C37" s="74"/>
    </row>
    <row r="38" spans="1:3" ht="12.75" customHeight="1" x14ac:dyDescent="0.25">
      <c r="A38" s="35" t="str">
        <f>"Monthly TUPE Risk Premium for Month "&amp;C8-1</f>
        <v>Monthly TUPE Risk Premium for Month -1</v>
      </c>
      <c r="B38" s="38" t="s">
        <v>25</v>
      </c>
      <c r="C38" s="30"/>
    </row>
    <row r="39" spans="1:3" ht="12.75" customHeight="1" x14ac:dyDescent="0.25">
      <c r="A39" s="72"/>
      <c r="B39" s="73"/>
      <c r="C39" s="74"/>
    </row>
    <row r="40" spans="1:3" ht="12.75" customHeight="1" x14ac:dyDescent="0.3">
      <c r="A40" s="122" t="s">
        <v>63</v>
      </c>
      <c r="B40" s="123"/>
      <c r="C40" s="124"/>
    </row>
    <row r="41" spans="1:3" ht="5.15" customHeight="1" x14ac:dyDescent="0.25">
      <c r="A41" s="35"/>
      <c r="B41" s="36"/>
      <c r="C41" s="27"/>
    </row>
    <row r="42" spans="1:3" ht="5.15" customHeight="1" x14ac:dyDescent="0.25">
      <c r="A42" s="35"/>
      <c r="B42" s="36"/>
      <c r="C42" s="27"/>
    </row>
    <row r="43" spans="1:3" ht="12.75" customHeight="1" x14ac:dyDescent="0.25">
      <c r="A43" s="35" t="str">
        <f>"Monthly Performance Adjustment for Month "&amp;C8-1</f>
        <v>Monthly Performance Adjustment for Month -1</v>
      </c>
      <c r="B43" s="38" t="s">
        <v>25</v>
      </c>
      <c r="C43" s="24" t="str">
        <f>IF($C$8&lt;=1,"£0",(HLOOKUP(C8-1,'Performance Deduction Calc'!B79:BI82,4,FALSE)))</f>
        <v>£0</v>
      </c>
    </row>
    <row r="44" spans="1:3" ht="12.75" customHeight="1" x14ac:dyDescent="0.25">
      <c r="A44" s="127"/>
      <c r="B44" s="128"/>
      <c r="C44" s="129"/>
    </row>
    <row r="45" spans="1:3" ht="12.75" customHeight="1" x14ac:dyDescent="0.25">
      <c r="A45" s="35" t="str">
        <f>"Monthly Earnback for Month "&amp;C8-1</f>
        <v>Monthly Earnback for Month -1</v>
      </c>
      <c r="B45" s="38" t="s">
        <v>25</v>
      </c>
      <c r="C45" s="24" t="str">
        <f>IF($C$8&lt;=1,"£0",'Perf Earnback_Retention Calc'!BK18)</f>
        <v>£0</v>
      </c>
    </row>
    <row r="46" spans="1:3" ht="12.75" customHeight="1" x14ac:dyDescent="0.25">
      <c r="A46" s="35"/>
      <c r="B46" s="38"/>
      <c r="C46" s="85"/>
    </row>
    <row r="47" spans="1:3" ht="12.75" customHeight="1" x14ac:dyDescent="0.25">
      <c r="A47" s="110" t="s">
        <v>64</v>
      </c>
      <c r="B47" s="131"/>
      <c r="C47" s="24">
        <f>C43-C45</f>
        <v>0</v>
      </c>
    </row>
    <row r="48" spans="1:3" ht="12.75" customHeight="1" x14ac:dyDescent="0.25">
      <c r="A48" s="127"/>
      <c r="B48" s="128"/>
      <c r="C48" s="129"/>
    </row>
    <row r="49" spans="1:3" ht="12.75" customHeight="1" x14ac:dyDescent="0.3">
      <c r="A49" s="122" t="s">
        <v>33</v>
      </c>
      <c r="B49" s="123"/>
      <c r="C49" s="124"/>
    </row>
    <row r="50" spans="1:3" ht="5.15" customHeight="1" x14ac:dyDescent="0.25">
      <c r="A50" s="35"/>
      <c r="B50" s="36"/>
      <c r="C50" s="27"/>
    </row>
    <row r="51" spans="1:3" ht="16" customHeight="1" x14ac:dyDescent="0.4">
      <c r="A51" s="29" t="s">
        <v>26</v>
      </c>
      <c r="B51" s="36" t="s">
        <v>28</v>
      </c>
      <c r="C51" s="25" t="str">
        <f>IF($C$8=0,"Payment for Month is Blank",IF($C$8&gt;=1,$C$18+$C$30+$C$34-$C$47+C38))</f>
        <v>Payment for Month is Blank</v>
      </c>
    </row>
    <row r="52" spans="1:3" ht="12.75" customHeight="1" x14ac:dyDescent="0.25">
      <c r="A52" s="127"/>
      <c r="B52" s="128"/>
      <c r="C52" s="129"/>
    </row>
    <row r="53" spans="1:3" ht="18" x14ac:dyDescent="0.4">
      <c r="A53" s="29" t="s">
        <v>27</v>
      </c>
      <c r="B53" s="36" t="s">
        <v>28</v>
      </c>
      <c r="C53" s="25" t="str">
        <f>IF($C$8=0,"Payment for Month is Blank",IF($C$8&gt;=1,$C$18+$C$30+$C$34+C38-(2*$C$47)))</f>
        <v>Payment for Month is Blank</v>
      </c>
    </row>
  </sheetData>
  <mergeCells count="24">
    <mergeCell ref="A52:C52"/>
    <mergeCell ref="A35:C35"/>
    <mergeCell ref="A40:C40"/>
    <mergeCell ref="A48:C48"/>
    <mergeCell ref="A49:C49"/>
    <mergeCell ref="A36:C36"/>
    <mergeCell ref="A44:C44"/>
    <mergeCell ref="A47:B47"/>
    <mergeCell ref="A32:C32"/>
    <mergeCell ref="A20:C20"/>
    <mergeCell ref="A22:B22"/>
    <mergeCell ref="A26:B26"/>
    <mergeCell ref="A27:C27"/>
    <mergeCell ref="A28:C28"/>
    <mergeCell ref="A24:B24"/>
    <mergeCell ref="A14:B14"/>
    <mergeCell ref="A16:B16"/>
    <mergeCell ref="A18:B18"/>
    <mergeCell ref="A19:C19"/>
    <mergeCell ref="A1:C2"/>
    <mergeCell ref="A3:C6"/>
    <mergeCell ref="A10:C10"/>
    <mergeCell ref="A11:C11"/>
    <mergeCell ref="A12:C12"/>
  </mergeCells>
  <dataValidations count="1">
    <dataValidation type="decimal" allowBlank="1" showInputMessage="1" showErrorMessage="1" errorTitle="Input Error" error="Value input must be between 0-6%." sqref="C24">
      <formula1>0</formula1>
      <formula2>0.06</formula2>
    </dataValidation>
  </dataValidations>
  <pageMargins left="0.7" right="0.7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2"/>
  <sheetViews>
    <sheetView zoomScale="80" zoomScaleNormal="80" workbookViewId="0">
      <selection activeCell="B11" sqref="B11:C20"/>
    </sheetView>
  </sheetViews>
  <sheetFormatPr defaultColWidth="9.1796875" defaultRowHeight="12.5" x14ac:dyDescent="0.25"/>
  <cols>
    <col min="1" max="1" width="51.1796875" style="1" customWidth="1"/>
    <col min="2" max="2" width="10.54296875" style="1" customWidth="1"/>
    <col min="3" max="8" width="9.1796875" style="1" customWidth="1"/>
    <col min="9" max="14" width="9.54296875" style="1" bestFit="1" customWidth="1"/>
    <col min="15" max="17" width="11.453125" style="1" bestFit="1" customWidth="1"/>
    <col min="18" max="16384" width="9.1796875" style="1"/>
  </cols>
  <sheetData>
    <row r="1" spans="1:61" ht="13" thickBot="1" x14ac:dyDescent="0.3"/>
    <row r="2" spans="1:61" ht="42" customHeight="1" x14ac:dyDescent="0.25">
      <c r="A2" s="41" t="s">
        <v>16</v>
      </c>
      <c r="B2" s="42" t="s">
        <v>7</v>
      </c>
      <c r="C2" s="133" t="s">
        <v>8</v>
      </c>
      <c r="D2" s="134"/>
      <c r="E2" s="133" t="s">
        <v>6</v>
      </c>
      <c r="F2" s="137"/>
    </row>
    <row r="3" spans="1:61" x14ac:dyDescent="0.25">
      <c r="A3" s="43" t="s">
        <v>0</v>
      </c>
      <c r="B3" s="2">
        <v>1</v>
      </c>
      <c r="C3" s="135"/>
      <c r="D3" s="135"/>
      <c r="E3" s="135"/>
      <c r="F3" s="138"/>
    </row>
    <row r="4" spans="1:61" x14ac:dyDescent="0.25">
      <c r="A4" s="43" t="s">
        <v>1</v>
      </c>
      <c r="B4" s="2">
        <v>1.5</v>
      </c>
      <c r="C4" s="135">
        <v>2</v>
      </c>
      <c r="D4" s="135"/>
      <c r="E4" s="135">
        <v>3</v>
      </c>
      <c r="F4" s="138"/>
    </row>
    <row r="5" spans="1:61" x14ac:dyDescent="0.25">
      <c r="A5" s="43" t="s">
        <v>2</v>
      </c>
      <c r="B5" s="2">
        <v>1.75</v>
      </c>
      <c r="C5" s="135">
        <v>3</v>
      </c>
      <c r="D5" s="135"/>
      <c r="E5" s="135" t="s">
        <v>4</v>
      </c>
      <c r="F5" s="138"/>
    </row>
    <row r="6" spans="1:61" ht="13" thickBot="1" x14ac:dyDescent="0.3">
      <c r="A6" s="44" t="s">
        <v>3</v>
      </c>
      <c r="B6" s="45">
        <v>2</v>
      </c>
      <c r="C6" s="136">
        <v>4</v>
      </c>
      <c r="D6" s="136"/>
      <c r="E6" s="136" t="s">
        <v>5</v>
      </c>
      <c r="F6" s="139"/>
    </row>
    <row r="7" spans="1:61" x14ac:dyDescent="0.25">
      <c r="A7" s="3"/>
      <c r="B7" s="4"/>
      <c r="C7" s="5"/>
      <c r="D7" s="5"/>
      <c r="E7" s="5"/>
      <c r="F7" s="5"/>
    </row>
    <row r="9" spans="1:61" ht="13" x14ac:dyDescent="0.25">
      <c r="A9" s="1" t="s">
        <v>15</v>
      </c>
      <c r="B9" s="132" t="s">
        <v>11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 t="s">
        <v>12</v>
      </c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 t="s">
        <v>13</v>
      </c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 t="s">
        <v>14</v>
      </c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 t="s">
        <v>34</v>
      </c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</row>
    <row r="10" spans="1:61" s="8" customFormat="1" ht="72.650000000000006" customHeight="1" thickBot="1" x14ac:dyDescent="0.3">
      <c r="A10" s="46" t="s">
        <v>53</v>
      </c>
      <c r="B10" s="47">
        <v>1</v>
      </c>
      <c r="C10" s="48">
        <v>2</v>
      </c>
      <c r="D10" s="48">
        <v>3</v>
      </c>
      <c r="E10" s="48">
        <v>4</v>
      </c>
      <c r="F10" s="48">
        <v>5</v>
      </c>
      <c r="G10" s="48">
        <v>6</v>
      </c>
      <c r="H10" s="48">
        <v>7</v>
      </c>
      <c r="I10" s="48">
        <v>8</v>
      </c>
      <c r="J10" s="48">
        <v>9</v>
      </c>
      <c r="K10" s="47">
        <v>10</v>
      </c>
      <c r="L10" s="48">
        <v>11</v>
      </c>
      <c r="M10" s="48">
        <v>12</v>
      </c>
      <c r="N10" s="48">
        <v>13</v>
      </c>
      <c r="O10" s="48">
        <v>14</v>
      </c>
      <c r="P10" s="48">
        <v>15</v>
      </c>
      <c r="Q10" s="48">
        <v>16</v>
      </c>
      <c r="R10" s="48">
        <v>17</v>
      </c>
      <c r="S10" s="48">
        <v>18</v>
      </c>
      <c r="T10" s="47">
        <v>19</v>
      </c>
      <c r="U10" s="48">
        <v>20</v>
      </c>
      <c r="V10" s="48">
        <v>21</v>
      </c>
      <c r="W10" s="48">
        <v>22</v>
      </c>
      <c r="X10" s="48">
        <v>23</v>
      </c>
      <c r="Y10" s="48">
        <v>24</v>
      </c>
      <c r="Z10" s="48">
        <v>25</v>
      </c>
      <c r="AA10" s="48">
        <v>26</v>
      </c>
      <c r="AB10" s="48">
        <v>27</v>
      </c>
      <c r="AC10" s="47">
        <v>28</v>
      </c>
      <c r="AD10" s="48">
        <v>29</v>
      </c>
      <c r="AE10" s="48">
        <v>30</v>
      </c>
      <c r="AF10" s="48">
        <v>31</v>
      </c>
      <c r="AG10" s="48">
        <v>32</v>
      </c>
      <c r="AH10" s="48">
        <v>33</v>
      </c>
      <c r="AI10" s="48">
        <v>34</v>
      </c>
      <c r="AJ10" s="48">
        <v>35</v>
      </c>
      <c r="AK10" s="48">
        <v>36</v>
      </c>
      <c r="AL10" s="47">
        <v>37</v>
      </c>
      <c r="AM10" s="48">
        <v>38</v>
      </c>
      <c r="AN10" s="48">
        <v>39</v>
      </c>
      <c r="AO10" s="48">
        <v>40</v>
      </c>
      <c r="AP10" s="48">
        <v>41</v>
      </c>
      <c r="AQ10" s="48">
        <v>42</v>
      </c>
      <c r="AR10" s="48">
        <v>43</v>
      </c>
      <c r="AS10" s="48">
        <v>44</v>
      </c>
      <c r="AT10" s="48">
        <v>45</v>
      </c>
      <c r="AU10" s="47">
        <v>46</v>
      </c>
      <c r="AV10" s="48">
        <v>47</v>
      </c>
      <c r="AW10" s="48">
        <v>48</v>
      </c>
      <c r="AX10" s="47">
        <v>49</v>
      </c>
      <c r="AY10" s="48">
        <v>50</v>
      </c>
      <c r="AZ10" s="47">
        <v>51</v>
      </c>
      <c r="BA10" s="48">
        <v>52</v>
      </c>
      <c r="BB10" s="47">
        <v>53</v>
      </c>
      <c r="BC10" s="48">
        <v>54</v>
      </c>
      <c r="BD10" s="47">
        <v>55</v>
      </c>
      <c r="BE10" s="48">
        <v>56</v>
      </c>
      <c r="BF10" s="47">
        <v>57</v>
      </c>
      <c r="BG10" s="48">
        <v>58</v>
      </c>
      <c r="BH10" s="47">
        <v>59</v>
      </c>
      <c r="BI10" s="48">
        <v>60</v>
      </c>
    </row>
    <row r="11" spans="1:61" s="10" customFormat="1" x14ac:dyDescent="0.25">
      <c r="A11" s="78" t="s">
        <v>42</v>
      </c>
      <c r="B11" s="75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49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1"/>
      <c r="Z11" s="49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1"/>
      <c r="AL11" s="49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1"/>
      <c r="AX11" s="49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1"/>
    </row>
    <row r="12" spans="1:61" s="10" customFormat="1" x14ac:dyDescent="0.25">
      <c r="A12" s="79" t="s">
        <v>43</v>
      </c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53"/>
      <c r="N12" s="52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53"/>
      <c r="Z12" s="52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53"/>
      <c r="AL12" s="52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53"/>
      <c r="AX12" s="52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53"/>
    </row>
    <row r="13" spans="1:61" s="10" customFormat="1" x14ac:dyDescent="0.25">
      <c r="A13" s="79" t="s">
        <v>44</v>
      </c>
      <c r="B13" s="7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53"/>
      <c r="N13" s="52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53"/>
      <c r="Z13" s="52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53"/>
      <c r="AL13" s="52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53"/>
      <c r="AX13" s="52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53"/>
    </row>
    <row r="14" spans="1:61" s="10" customFormat="1" x14ac:dyDescent="0.25">
      <c r="A14" s="79" t="s">
        <v>45</v>
      </c>
      <c r="B14" s="7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53"/>
      <c r="N14" s="52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53"/>
      <c r="Z14" s="52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53"/>
      <c r="AL14" s="52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53"/>
      <c r="AX14" s="52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53"/>
    </row>
    <row r="15" spans="1:61" s="10" customFormat="1" x14ac:dyDescent="0.25">
      <c r="A15" s="79" t="s">
        <v>46</v>
      </c>
      <c r="B15" s="7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53"/>
      <c r="N15" s="52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53"/>
      <c r="Z15" s="52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53"/>
      <c r="AL15" s="52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53"/>
      <c r="AX15" s="52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53"/>
    </row>
    <row r="16" spans="1:61" s="10" customFormat="1" x14ac:dyDescent="0.25">
      <c r="A16" s="79" t="s">
        <v>47</v>
      </c>
      <c r="B16" s="7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53"/>
      <c r="N16" s="52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53"/>
      <c r="Z16" s="52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53"/>
      <c r="AL16" s="52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53"/>
      <c r="AX16" s="52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53"/>
    </row>
    <row r="17" spans="1:61" s="10" customFormat="1" x14ac:dyDescent="0.25">
      <c r="A17" s="79" t="s">
        <v>48</v>
      </c>
      <c r="B17" s="7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53"/>
      <c r="N17" s="52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53"/>
      <c r="Z17" s="52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53"/>
      <c r="AL17" s="52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53"/>
      <c r="AX17" s="52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53"/>
    </row>
    <row r="18" spans="1:61" s="10" customFormat="1" x14ac:dyDescent="0.25">
      <c r="A18" s="79" t="s">
        <v>49</v>
      </c>
      <c r="B18" s="7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53"/>
      <c r="N18" s="52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53"/>
      <c r="Z18" s="52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53"/>
      <c r="AL18" s="52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53"/>
      <c r="AX18" s="52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53"/>
    </row>
    <row r="19" spans="1:61" s="10" customFormat="1" x14ac:dyDescent="0.25">
      <c r="A19" s="79" t="s">
        <v>50</v>
      </c>
      <c r="B19" s="7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53"/>
      <c r="N19" s="52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53"/>
      <c r="Z19" s="52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53"/>
      <c r="AL19" s="52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53"/>
      <c r="AX19" s="52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53"/>
    </row>
    <row r="20" spans="1:61" s="10" customFormat="1" ht="13" thickBot="1" x14ac:dyDescent="0.3">
      <c r="A20" s="80" t="s">
        <v>51</v>
      </c>
      <c r="B20" s="7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54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6"/>
      <c r="Z20" s="54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6"/>
      <c r="AL20" s="54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6"/>
      <c r="AX20" s="54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6"/>
    </row>
    <row r="21" spans="1:61" ht="13" x14ac:dyDescent="0.25">
      <c r="A21" s="9"/>
      <c r="B21" s="3"/>
      <c r="C21" s="3"/>
      <c r="D21" s="3"/>
      <c r="E21" s="3"/>
      <c r="F21" s="3"/>
      <c r="G21" s="3"/>
    </row>
    <row r="22" spans="1:61" s="11" customFormat="1" ht="13.4" customHeight="1" x14ac:dyDescent="0.25">
      <c r="A22" s="140" t="s">
        <v>41</v>
      </c>
      <c r="B22" s="132" t="s">
        <v>11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 t="s">
        <v>12</v>
      </c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 t="s">
        <v>13</v>
      </c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 t="s">
        <v>14</v>
      </c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 t="s">
        <v>34</v>
      </c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</row>
    <row r="23" spans="1:61" s="12" customFormat="1" ht="19.75" customHeight="1" thickBot="1" x14ac:dyDescent="0.3">
      <c r="A23" s="141"/>
      <c r="B23" s="47">
        <v>1</v>
      </c>
      <c r="C23" s="48">
        <v>2</v>
      </c>
      <c r="D23" s="48">
        <v>3</v>
      </c>
      <c r="E23" s="48">
        <v>4</v>
      </c>
      <c r="F23" s="48">
        <v>5</v>
      </c>
      <c r="G23" s="48">
        <v>6</v>
      </c>
      <c r="H23" s="48">
        <v>7</v>
      </c>
      <c r="I23" s="48">
        <v>8</v>
      </c>
      <c r="J23" s="48">
        <v>9</v>
      </c>
      <c r="K23" s="47">
        <v>10</v>
      </c>
      <c r="L23" s="48">
        <v>11</v>
      </c>
      <c r="M23" s="48">
        <v>12</v>
      </c>
      <c r="N23" s="48">
        <v>13</v>
      </c>
      <c r="O23" s="48">
        <v>14</v>
      </c>
      <c r="P23" s="48">
        <v>15</v>
      </c>
      <c r="Q23" s="48">
        <v>16</v>
      </c>
      <c r="R23" s="48">
        <v>17</v>
      </c>
      <c r="S23" s="48">
        <v>18</v>
      </c>
      <c r="T23" s="47">
        <v>19</v>
      </c>
      <c r="U23" s="48">
        <v>20</v>
      </c>
      <c r="V23" s="48">
        <v>21</v>
      </c>
      <c r="W23" s="48">
        <v>22</v>
      </c>
      <c r="X23" s="48">
        <v>23</v>
      </c>
      <c r="Y23" s="48">
        <v>24</v>
      </c>
      <c r="Z23" s="48">
        <v>25</v>
      </c>
      <c r="AA23" s="48">
        <v>26</v>
      </c>
      <c r="AB23" s="48">
        <v>27</v>
      </c>
      <c r="AC23" s="47">
        <v>28</v>
      </c>
      <c r="AD23" s="48">
        <v>29</v>
      </c>
      <c r="AE23" s="48">
        <v>30</v>
      </c>
      <c r="AF23" s="48">
        <v>31</v>
      </c>
      <c r="AG23" s="48">
        <v>32</v>
      </c>
      <c r="AH23" s="48">
        <v>33</v>
      </c>
      <c r="AI23" s="48">
        <v>34</v>
      </c>
      <c r="AJ23" s="48">
        <v>35</v>
      </c>
      <c r="AK23" s="48">
        <v>36</v>
      </c>
      <c r="AL23" s="47">
        <v>37</v>
      </c>
      <c r="AM23" s="48">
        <v>38</v>
      </c>
      <c r="AN23" s="48">
        <v>39</v>
      </c>
      <c r="AO23" s="48">
        <v>40</v>
      </c>
      <c r="AP23" s="48">
        <v>41</v>
      </c>
      <c r="AQ23" s="48">
        <v>42</v>
      </c>
      <c r="AR23" s="48">
        <v>43</v>
      </c>
      <c r="AS23" s="48">
        <v>44</v>
      </c>
      <c r="AT23" s="48">
        <v>45</v>
      </c>
      <c r="AU23" s="47">
        <v>46</v>
      </c>
      <c r="AV23" s="48">
        <v>47</v>
      </c>
      <c r="AW23" s="48">
        <v>48</v>
      </c>
      <c r="AX23" s="48">
        <v>49</v>
      </c>
      <c r="AY23" s="48">
        <v>50</v>
      </c>
      <c r="AZ23" s="48">
        <v>51</v>
      </c>
      <c r="BA23" s="48">
        <v>52</v>
      </c>
      <c r="BB23" s="48">
        <v>53</v>
      </c>
      <c r="BC23" s="48">
        <v>54</v>
      </c>
      <c r="BD23" s="48">
        <v>55</v>
      </c>
      <c r="BE23" s="48">
        <v>56</v>
      </c>
      <c r="BF23" s="48">
        <v>57</v>
      </c>
      <c r="BG23" s="48">
        <v>58</v>
      </c>
      <c r="BH23" s="48">
        <v>59</v>
      </c>
      <c r="BI23" s="48">
        <v>60</v>
      </c>
    </row>
    <row r="24" spans="1:61" s="13" customFormat="1" x14ac:dyDescent="0.25">
      <c r="A24" s="86" t="s">
        <v>42</v>
      </c>
      <c r="B24" s="92" t="str">
        <f>IF(B11="","",IF(B11&gt;0,"Fail","Pass"))</f>
        <v/>
      </c>
      <c r="C24" s="93" t="str">
        <f t="shared" ref="C24:D24" si="0">IF(C11="","",IF(C11&gt;0,"Fail","Pass"))</f>
        <v/>
      </c>
      <c r="D24" s="93" t="str">
        <f t="shared" si="0"/>
        <v/>
      </c>
      <c r="E24" s="93" t="str">
        <f t="shared" ref="E24:BI24" si="1">IF(E11="","",IF(E11&gt;0,"Fail","Pass"))</f>
        <v/>
      </c>
      <c r="F24" s="93" t="str">
        <f t="shared" si="1"/>
        <v/>
      </c>
      <c r="G24" s="93" t="str">
        <f t="shared" si="1"/>
        <v/>
      </c>
      <c r="H24" s="93" t="str">
        <f t="shared" si="1"/>
        <v/>
      </c>
      <c r="I24" s="93" t="str">
        <f t="shared" si="1"/>
        <v/>
      </c>
      <c r="J24" s="93" t="str">
        <f t="shared" si="1"/>
        <v/>
      </c>
      <c r="K24" s="93" t="str">
        <f t="shared" si="1"/>
        <v/>
      </c>
      <c r="L24" s="93" t="str">
        <f t="shared" si="1"/>
        <v/>
      </c>
      <c r="M24" s="94" t="str">
        <f t="shared" si="1"/>
        <v/>
      </c>
      <c r="N24" s="92" t="str">
        <f t="shared" si="1"/>
        <v/>
      </c>
      <c r="O24" s="93" t="str">
        <f t="shared" si="1"/>
        <v/>
      </c>
      <c r="P24" s="93" t="str">
        <f t="shared" si="1"/>
        <v/>
      </c>
      <c r="Q24" s="93" t="str">
        <f t="shared" si="1"/>
        <v/>
      </c>
      <c r="R24" s="93" t="str">
        <f t="shared" si="1"/>
        <v/>
      </c>
      <c r="S24" s="93" t="str">
        <f t="shared" si="1"/>
        <v/>
      </c>
      <c r="T24" s="93" t="str">
        <f t="shared" si="1"/>
        <v/>
      </c>
      <c r="U24" s="93" t="str">
        <f t="shared" si="1"/>
        <v/>
      </c>
      <c r="V24" s="93" t="str">
        <f t="shared" si="1"/>
        <v/>
      </c>
      <c r="W24" s="93" t="str">
        <f t="shared" si="1"/>
        <v/>
      </c>
      <c r="X24" s="93" t="str">
        <f t="shared" si="1"/>
        <v/>
      </c>
      <c r="Y24" s="94" t="str">
        <f t="shared" si="1"/>
        <v/>
      </c>
      <c r="Z24" s="92" t="str">
        <f t="shared" si="1"/>
        <v/>
      </c>
      <c r="AA24" s="93" t="str">
        <f t="shared" si="1"/>
        <v/>
      </c>
      <c r="AB24" s="93" t="str">
        <f t="shared" si="1"/>
        <v/>
      </c>
      <c r="AC24" s="93" t="str">
        <f t="shared" si="1"/>
        <v/>
      </c>
      <c r="AD24" s="93" t="str">
        <f t="shared" si="1"/>
        <v/>
      </c>
      <c r="AE24" s="93" t="str">
        <f t="shared" si="1"/>
        <v/>
      </c>
      <c r="AF24" s="93" t="str">
        <f t="shared" si="1"/>
        <v/>
      </c>
      <c r="AG24" s="93" t="str">
        <f t="shared" si="1"/>
        <v/>
      </c>
      <c r="AH24" s="93" t="str">
        <f t="shared" si="1"/>
        <v/>
      </c>
      <c r="AI24" s="93" t="str">
        <f t="shared" si="1"/>
        <v/>
      </c>
      <c r="AJ24" s="93" t="str">
        <f t="shared" si="1"/>
        <v/>
      </c>
      <c r="AK24" s="94" t="str">
        <f t="shared" si="1"/>
        <v/>
      </c>
      <c r="AL24" s="92" t="str">
        <f t="shared" si="1"/>
        <v/>
      </c>
      <c r="AM24" s="93" t="str">
        <f t="shared" si="1"/>
        <v/>
      </c>
      <c r="AN24" s="93" t="str">
        <f t="shared" si="1"/>
        <v/>
      </c>
      <c r="AO24" s="93" t="str">
        <f t="shared" si="1"/>
        <v/>
      </c>
      <c r="AP24" s="93" t="str">
        <f t="shared" si="1"/>
        <v/>
      </c>
      <c r="AQ24" s="93" t="str">
        <f t="shared" si="1"/>
        <v/>
      </c>
      <c r="AR24" s="93" t="str">
        <f t="shared" si="1"/>
        <v/>
      </c>
      <c r="AS24" s="93" t="str">
        <f t="shared" si="1"/>
        <v/>
      </c>
      <c r="AT24" s="93" t="str">
        <f t="shared" si="1"/>
        <v/>
      </c>
      <c r="AU24" s="93" t="str">
        <f t="shared" si="1"/>
        <v/>
      </c>
      <c r="AV24" s="93" t="str">
        <f t="shared" si="1"/>
        <v/>
      </c>
      <c r="AW24" s="94" t="str">
        <f t="shared" si="1"/>
        <v/>
      </c>
      <c r="AX24" s="92" t="str">
        <f t="shared" si="1"/>
        <v/>
      </c>
      <c r="AY24" s="93" t="str">
        <f t="shared" si="1"/>
        <v/>
      </c>
      <c r="AZ24" s="93" t="str">
        <f t="shared" si="1"/>
        <v/>
      </c>
      <c r="BA24" s="93" t="str">
        <f t="shared" si="1"/>
        <v/>
      </c>
      <c r="BB24" s="93" t="str">
        <f t="shared" si="1"/>
        <v/>
      </c>
      <c r="BC24" s="93" t="str">
        <f t="shared" si="1"/>
        <v/>
      </c>
      <c r="BD24" s="93" t="str">
        <f t="shared" si="1"/>
        <v/>
      </c>
      <c r="BE24" s="93" t="str">
        <f t="shared" si="1"/>
        <v/>
      </c>
      <c r="BF24" s="93" t="str">
        <f t="shared" si="1"/>
        <v/>
      </c>
      <c r="BG24" s="93" t="str">
        <f t="shared" si="1"/>
        <v/>
      </c>
      <c r="BH24" s="93" t="str">
        <f t="shared" si="1"/>
        <v/>
      </c>
      <c r="BI24" s="94" t="str">
        <f t="shared" si="1"/>
        <v/>
      </c>
    </row>
    <row r="25" spans="1:61" s="13" customFormat="1" x14ac:dyDescent="0.25">
      <c r="A25" s="87" t="s">
        <v>43</v>
      </c>
      <c r="B25" s="95" t="str">
        <f t="shared" ref="B25:D33" si="2">IF(B12="","",IF(B12&gt;0,"Fail","Pass"))</f>
        <v/>
      </c>
      <c r="C25" s="2" t="str">
        <f t="shared" si="2"/>
        <v/>
      </c>
      <c r="D25" s="2" t="str">
        <f t="shared" si="2"/>
        <v/>
      </c>
      <c r="E25" s="2" t="str">
        <f t="shared" ref="E25:BI25" si="3">IF(E12="","",IF(E12&gt;0,"Fail","Pass"))</f>
        <v/>
      </c>
      <c r="F25" s="2" t="str">
        <f t="shared" si="3"/>
        <v/>
      </c>
      <c r="G25" s="2" t="str">
        <f t="shared" si="3"/>
        <v/>
      </c>
      <c r="H25" s="2" t="str">
        <f t="shared" si="3"/>
        <v/>
      </c>
      <c r="I25" s="2" t="str">
        <f t="shared" si="3"/>
        <v/>
      </c>
      <c r="J25" s="2" t="str">
        <f t="shared" si="3"/>
        <v/>
      </c>
      <c r="K25" s="2" t="str">
        <f t="shared" si="3"/>
        <v/>
      </c>
      <c r="L25" s="2" t="str">
        <f t="shared" si="3"/>
        <v/>
      </c>
      <c r="M25" s="96" t="str">
        <f t="shared" si="3"/>
        <v/>
      </c>
      <c r="N25" s="95" t="str">
        <f t="shared" si="3"/>
        <v/>
      </c>
      <c r="O25" s="2" t="str">
        <f t="shared" si="3"/>
        <v/>
      </c>
      <c r="P25" s="2" t="str">
        <f t="shared" si="3"/>
        <v/>
      </c>
      <c r="Q25" s="2" t="str">
        <f t="shared" si="3"/>
        <v/>
      </c>
      <c r="R25" s="2" t="str">
        <f t="shared" si="3"/>
        <v/>
      </c>
      <c r="S25" s="2" t="str">
        <f t="shared" si="3"/>
        <v/>
      </c>
      <c r="T25" s="2" t="str">
        <f t="shared" si="3"/>
        <v/>
      </c>
      <c r="U25" s="2" t="str">
        <f t="shared" si="3"/>
        <v/>
      </c>
      <c r="V25" s="2" t="str">
        <f t="shared" si="3"/>
        <v/>
      </c>
      <c r="W25" s="2" t="str">
        <f t="shared" si="3"/>
        <v/>
      </c>
      <c r="X25" s="2" t="str">
        <f t="shared" si="3"/>
        <v/>
      </c>
      <c r="Y25" s="96" t="str">
        <f t="shared" si="3"/>
        <v/>
      </c>
      <c r="Z25" s="95" t="str">
        <f t="shared" si="3"/>
        <v/>
      </c>
      <c r="AA25" s="2" t="str">
        <f t="shared" si="3"/>
        <v/>
      </c>
      <c r="AB25" s="2" t="str">
        <f t="shared" si="3"/>
        <v/>
      </c>
      <c r="AC25" s="2" t="str">
        <f t="shared" si="3"/>
        <v/>
      </c>
      <c r="AD25" s="2" t="str">
        <f t="shared" si="3"/>
        <v/>
      </c>
      <c r="AE25" s="2" t="str">
        <f t="shared" si="3"/>
        <v/>
      </c>
      <c r="AF25" s="2" t="str">
        <f t="shared" si="3"/>
        <v/>
      </c>
      <c r="AG25" s="2" t="str">
        <f t="shared" si="3"/>
        <v/>
      </c>
      <c r="AH25" s="2" t="str">
        <f t="shared" si="3"/>
        <v/>
      </c>
      <c r="AI25" s="2" t="str">
        <f t="shared" si="3"/>
        <v/>
      </c>
      <c r="AJ25" s="2" t="str">
        <f t="shared" si="3"/>
        <v/>
      </c>
      <c r="AK25" s="96" t="str">
        <f t="shared" si="3"/>
        <v/>
      </c>
      <c r="AL25" s="95" t="str">
        <f t="shared" si="3"/>
        <v/>
      </c>
      <c r="AM25" s="2" t="str">
        <f t="shared" si="3"/>
        <v/>
      </c>
      <c r="AN25" s="2" t="str">
        <f t="shared" si="3"/>
        <v/>
      </c>
      <c r="AO25" s="2" t="str">
        <f t="shared" si="3"/>
        <v/>
      </c>
      <c r="AP25" s="2" t="str">
        <f t="shared" si="3"/>
        <v/>
      </c>
      <c r="AQ25" s="2" t="str">
        <f t="shared" si="3"/>
        <v/>
      </c>
      <c r="AR25" s="2" t="str">
        <f t="shared" si="3"/>
        <v/>
      </c>
      <c r="AS25" s="2" t="str">
        <f t="shared" si="3"/>
        <v/>
      </c>
      <c r="AT25" s="2" t="str">
        <f t="shared" si="3"/>
        <v/>
      </c>
      <c r="AU25" s="2" t="str">
        <f t="shared" si="3"/>
        <v/>
      </c>
      <c r="AV25" s="2" t="str">
        <f t="shared" si="3"/>
        <v/>
      </c>
      <c r="AW25" s="96" t="str">
        <f t="shared" si="3"/>
        <v/>
      </c>
      <c r="AX25" s="95" t="str">
        <f t="shared" si="3"/>
        <v/>
      </c>
      <c r="AY25" s="2" t="str">
        <f t="shared" si="3"/>
        <v/>
      </c>
      <c r="AZ25" s="2" t="str">
        <f t="shared" si="3"/>
        <v/>
      </c>
      <c r="BA25" s="2" t="str">
        <f t="shared" si="3"/>
        <v/>
      </c>
      <c r="BB25" s="2" t="str">
        <f t="shared" si="3"/>
        <v/>
      </c>
      <c r="BC25" s="2" t="str">
        <f t="shared" si="3"/>
        <v/>
      </c>
      <c r="BD25" s="2" t="str">
        <f t="shared" si="3"/>
        <v/>
      </c>
      <c r="BE25" s="2" t="str">
        <f t="shared" si="3"/>
        <v/>
      </c>
      <c r="BF25" s="2" t="str">
        <f t="shared" si="3"/>
        <v/>
      </c>
      <c r="BG25" s="2" t="str">
        <f t="shared" si="3"/>
        <v/>
      </c>
      <c r="BH25" s="2" t="str">
        <f t="shared" si="3"/>
        <v/>
      </c>
      <c r="BI25" s="96" t="str">
        <f t="shared" si="3"/>
        <v/>
      </c>
    </row>
    <row r="26" spans="1:61" s="13" customFormat="1" x14ac:dyDescent="0.25">
      <c r="A26" s="87" t="s">
        <v>44</v>
      </c>
      <c r="B26" s="95" t="str">
        <f t="shared" si="2"/>
        <v/>
      </c>
      <c r="C26" s="2" t="str">
        <f t="shared" si="2"/>
        <v/>
      </c>
      <c r="D26" s="2" t="str">
        <f t="shared" si="2"/>
        <v/>
      </c>
      <c r="E26" s="2" t="str">
        <f t="shared" ref="E26:BI26" si="4">IF(E13="","",IF(E13&gt;0,"Fail","Pass"))</f>
        <v/>
      </c>
      <c r="F26" s="2" t="str">
        <f t="shared" si="4"/>
        <v/>
      </c>
      <c r="G26" s="2" t="str">
        <f t="shared" si="4"/>
        <v/>
      </c>
      <c r="H26" s="2" t="str">
        <f t="shared" si="4"/>
        <v/>
      </c>
      <c r="I26" s="2" t="str">
        <f t="shared" si="4"/>
        <v/>
      </c>
      <c r="J26" s="2" t="str">
        <f t="shared" si="4"/>
        <v/>
      </c>
      <c r="K26" s="2" t="str">
        <f t="shared" si="4"/>
        <v/>
      </c>
      <c r="L26" s="2" t="str">
        <f t="shared" si="4"/>
        <v/>
      </c>
      <c r="M26" s="96" t="str">
        <f t="shared" si="4"/>
        <v/>
      </c>
      <c r="N26" s="95" t="str">
        <f t="shared" si="4"/>
        <v/>
      </c>
      <c r="O26" s="2" t="str">
        <f t="shared" si="4"/>
        <v/>
      </c>
      <c r="P26" s="2" t="str">
        <f t="shared" si="4"/>
        <v/>
      </c>
      <c r="Q26" s="2" t="str">
        <f t="shared" si="4"/>
        <v/>
      </c>
      <c r="R26" s="2" t="str">
        <f t="shared" si="4"/>
        <v/>
      </c>
      <c r="S26" s="2" t="str">
        <f t="shared" si="4"/>
        <v/>
      </c>
      <c r="T26" s="2" t="str">
        <f t="shared" si="4"/>
        <v/>
      </c>
      <c r="U26" s="2" t="str">
        <f t="shared" si="4"/>
        <v/>
      </c>
      <c r="V26" s="2" t="str">
        <f t="shared" si="4"/>
        <v/>
      </c>
      <c r="W26" s="2" t="str">
        <f t="shared" si="4"/>
        <v/>
      </c>
      <c r="X26" s="2" t="str">
        <f t="shared" si="4"/>
        <v/>
      </c>
      <c r="Y26" s="96" t="str">
        <f t="shared" si="4"/>
        <v/>
      </c>
      <c r="Z26" s="95" t="str">
        <f t="shared" si="4"/>
        <v/>
      </c>
      <c r="AA26" s="2" t="str">
        <f t="shared" si="4"/>
        <v/>
      </c>
      <c r="AB26" s="2" t="str">
        <f t="shared" si="4"/>
        <v/>
      </c>
      <c r="AC26" s="2" t="str">
        <f t="shared" si="4"/>
        <v/>
      </c>
      <c r="AD26" s="2" t="str">
        <f t="shared" si="4"/>
        <v/>
      </c>
      <c r="AE26" s="2" t="str">
        <f t="shared" si="4"/>
        <v/>
      </c>
      <c r="AF26" s="2" t="str">
        <f t="shared" si="4"/>
        <v/>
      </c>
      <c r="AG26" s="2" t="str">
        <f t="shared" si="4"/>
        <v/>
      </c>
      <c r="AH26" s="2" t="str">
        <f t="shared" si="4"/>
        <v/>
      </c>
      <c r="AI26" s="2" t="str">
        <f t="shared" si="4"/>
        <v/>
      </c>
      <c r="AJ26" s="2" t="str">
        <f t="shared" si="4"/>
        <v/>
      </c>
      <c r="AK26" s="96" t="str">
        <f t="shared" si="4"/>
        <v/>
      </c>
      <c r="AL26" s="95" t="str">
        <f t="shared" si="4"/>
        <v/>
      </c>
      <c r="AM26" s="2" t="str">
        <f t="shared" si="4"/>
        <v/>
      </c>
      <c r="AN26" s="2" t="str">
        <f t="shared" si="4"/>
        <v/>
      </c>
      <c r="AO26" s="2" t="str">
        <f t="shared" si="4"/>
        <v/>
      </c>
      <c r="AP26" s="2" t="str">
        <f t="shared" si="4"/>
        <v/>
      </c>
      <c r="AQ26" s="2" t="str">
        <f t="shared" si="4"/>
        <v/>
      </c>
      <c r="AR26" s="2" t="str">
        <f t="shared" si="4"/>
        <v/>
      </c>
      <c r="AS26" s="2" t="str">
        <f t="shared" si="4"/>
        <v/>
      </c>
      <c r="AT26" s="2" t="str">
        <f t="shared" si="4"/>
        <v/>
      </c>
      <c r="AU26" s="2" t="str">
        <f t="shared" si="4"/>
        <v/>
      </c>
      <c r="AV26" s="2" t="str">
        <f t="shared" si="4"/>
        <v/>
      </c>
      <c r="AW26" s="96" t="str">
        <f t="shared" si="4"/>
        <v/>
      </c>
      <c r="AX26" s="95" t="str">
        <f t="shared" si="4"/>
        <v/>
      </c>
      <c r="AY26" s="2" t="str">
        <f t="shared" si="4"/>
        <v/>
      </c>
      <c r="AZ26" s="2" t="str">
        <f t="shared" si="4"/>
        <v/>
      </c>
      <c r="BA26" s="2" t="str">
        <f t="shared" si="4"/>
        <v/>
      </c>
      <c r="BB26" s="2" t="str">
        <f t="shared" si="4"/>
        <v/>
      </c>
      <c r="BC26" s="2" t="str">
        <f t="shared" si="4"/>
        <v/>
      </c>
      <c r="BD26" s="2" t="str">
        <f t="shared" si="4"/>
        <v/>
      </c>
      <c r="BE26" s="2" t="str">
        <f t="shared" si="4"/>
        <v/>
      </c>
      <c r="BF26" s="2" t="str">
        <f t="shared" si="4"/>
        <v/>
      </c>
      <c r="BG26" s="2" t="str">
        <f t="shared" si="4"/>
        <v/>
      </c>
      <c r="BH26" s="2" t="str">
        <f t="shared" si="4"/>
        <v/>
      </c>
      <c r="BI26" s="96" t="str">
        <f t="shared" si="4"/>
        <v/>
      </c>
    </row>
    <row r="27" spans="1:61" s="13" customFormat="1" x14ac:dyDescent="0.25">
      <c r="A27" s="87" t="s">
        <v>45</v>
      </c>
      <c r="B27" s="95" t="str">
        <f t="shared" si="2"/>
        <v/>
      </c>
      <c r="C27" s="2" t="str">
        <f t="shared" si="2"/>
        <v/>
      </c>
      <c r="D27" s="2" t="str">
        <f t="shared" si="2"/>
        <v/>
      </c>
      <c r="E27" s="2" t="str">
        <f t="shared" ref="E27:BI27" si="5">IF(E14="","",IF(E14&gt;0,"Fail","Pass"))</f>
        <v/>
      </c>
      <c r="F27" s="2" t="str">
        <f t="shared" si="5"/>
        <v/>
      </c>
      <c r="G27" s="2" t="str">
        <f t="shared" si="5"/>
        <v/>
      </c>
      <c r="H27" s="2" t="str">
        <f t="shared" si="5"/>
        <v/>
      </c>
      <c r="I27" s="2" t="str">
        <f t="shared" si="5"/>
        <v/>
      </c>
      <c r="J27" s="2" t="str">
        <f t="shared" si="5"/>
        <v/>
      </c>
      <c r="K27" s="2" t="str">
        <f t="shared" si="5"/>
        <v/>
      </c>
      <c r="L27" s="2" t="str">
        <f t="shared" si="5"/>
        <v/>
      </c>
      <c r="M27" s="96" t="str">
        <f t="shared" si="5"/>
        <v/>
      </c>
      <c r="N27" s="95" t="str">
        <f t="shared" si="5"/>
        <v/>
      </c>
      <c r="O27" s="2" t="str">
        <f t="shared" si="5"/>
        <v/>
      </c>
      <c r="P27" s="2" t="str">
        <f t="shared" si="5"/>
        <v/>
      </c>
      <c r="Q27" s="2" t="str">
        <f t="shared" si="5"/>
        <v/>
      </c>
      <c r="R27" s="2" t="str">
        <f t="shared" si="5"/>
        <v/>
      </c>
      <c r="S27" s="2" t="str">
        <f t="shared" si="5"/>
        <v/>
      </c>
      <c r="T27" s="2" t="str">
        <f t="shared" si="5"/>
        <v/>
      </c>
      <c r="U27" s="2" t="str">
        <f t="shared" si="5"/>
        <v/>
      </c>
      <c r="V27" s="2" t="str">
        <f t="shared" si="5"/>
        <v/>
      </c>
      <c r="W27" s="2" t="str">
        <f t="shared" si="5"/>
        <v/>
      </c>
      <c r="X27" s="2" t="str">
        <f t="shared" si="5"/>
        <v/>
      </c>
      <c r="Y27" s="96" t="str">
        <f t="shared" si="5"/>
        <v/>
      </c>
      <c r="Z27" s="95" t="str">
        <f t="shared" si="5"/>
        <v/>
      </c>
      <c r="AA27" s="2" t="str">
        <f t="shared" si="5"/>
        <v/>
      </c>
      <c r="AB27" s="2" t="str">
        <f t="shared" si="5"/>
        <v/>
      </c>
      <c r="AC27" s="2" t="str">
        <f t="shared" si="5"/>
        <v/>
      </c>
      <c r="AD27" s="2" t="str">
        <f t="shared" si="5"/>
        <v/>
      </c>
      <c r="AE27" s="2" t="str">
        <f t="shared" si="5"/>
        <v/>
      </c>
      <c r="AF27" s="2" t="str">
        <f t="shared" si="5"/>
        <v/>
      </c>
      <c r="AG27" s="2" t="str">
        <f t="shared" si="5"/>
        <v/>
      </c>
      <c r="AH27" s="2" t="str">
        <f t="shared" si="5"/>
        <v/>
      </c>
      <c r="AI27" s="2" t="str">
        <f t="shared" si="5"/>
        <v/>
      </c>
      <c r="AJ27" s="2" t="str">
        <f t="shared" si="5"/>
        <v/>
      </c>
      <c r="AK27" s="96" t="str">
        <f t="shared" si="5"/>
        <v/>
      </c>
      <c r="AL27" s="95" t="str">
        <f t="shared" si="5"/>
        <v/>
      </c>
      <c r="AM27" s="2" t="str">
        <f t="shared" si="5"/>
        <v/>
      </c>
      <c r="AN27" s="2" t="str">
        <f t="shared" si="5"/>
        <v/>
      </c>
      <c r="AO27" s="2" t="str">
        <f t="shared" si="5"/>
        <v/>
      </c>
      <c r="AP27" s="2" t="str">
        <f t="shared" si="5"/>
        <v/>
      </c>
      <c r="AQ27" s="2" t="str">
        <f t="shared" si="5"/>
        <v/>
      </c>
      <c r="AR27" s="2" t="str">
        <f t="shared" si="5"/>
        <v/>
      </c>
      <c r="AS27" s="2" t="str">
        <f t="shared" si="5"/>
        <v/>
      </c>
      <c r="AT27" s="2" t="str">
        <f t="shared" si="5"/>
        <v/>
      </c>
      <c r="AU27" s="2" t="str">
        <f t="shared" si="5"/>
        <v/>
      </c>
      <c r="AV27" s="2" t="str">
        <f t="shared" si="5"/>
        <v/>
      </c>
      <c r="AW27" s="96" t="str">
        <f t="shared" si="5"/>
        <v/>
      </c>
      <c r="AX27" s="95" t="str">
        <f t="shared" si="5"/>
        <v/>
      </c>
      <c r="AY27" s="2" t="str">
        <f t="shared" si="5"/>
        <v/>
      </c>
      <c r="AZ27" s="2" t="str">
        <f t="shared" si="5"/>
        <v/>
      </c>
      <c r="BA27" s="2" t="str">
        <f t="shared" si="5"/>
        <v/>
      </c>
      <c r="BB27" s="2" t="str">
        <f t="shared" si="5"/>
        <v/>
      </c>
      <c r="BC27" s="2" t="str">
        <f t="shared" si="5"/>
        <v/>
      </c>
      <c r="BD27" s="2" t="str">
        <f t="shared" si="5"/>
        <v/>
      </c>
      <c r="BE27" s="2" t="str">
        <f t="shared" si="5"/>
        <v/>
      </c>
      <c r="BF27" s="2" t="str">
        <f t="shared" si="5"/>
        <v/>
      </c>
      <c r="BG27" s="2" t="str">
        <f t="shared" si="5"/>
        <v/>
      </c>
      <c r="BH27" s="2" t="str">
        <f t="shared" si="5"/>
        <v/>
      </c>
      <c r="BI27" s="96" t="str">
        <f t="shared" si="5"/>
        <v/>
      </c>
    </row>
    <row r="28" spans="1:61" s="13" customFormat="1" x14ac:dyDescent="0.25">
      <c r="A28" s="87" t="s">
        <v>46</v>
      </c>
      <c r="B28" s="95" t="str">
        <f t="shared" si="2"/>
        <v/>
      </c>
      <c r="C28" s="2" t="str">
        <f t="shared" si="2"/>
        <v/>
      </c>
      <c r="D28" s="2" t="str">
        <f t="shared" si="2"/>
        <v/>
      </c>
      <c r="E28" s="2" t="str">
        <f t="shared" ref="E28:BI28" si="6">IF(E15="","",IF(E15&gt;0,"Fail","Pass"))</f>
        <v/>
      </c>
      <c r="F28" s="2" t="str">
        <f t="shared" si="6"/>
        <v/>
      </c>
      <c r="G28" s="2" t="str">
        <f t="shared" si="6"/>
        <v/>
      </c>
      <c r="H28" s="2" t="str">
        <f t="shared" si="6"/>
        <v/>
      </c>
      <c r="I28" s="2" t="str">
        <f t="shared" si="6"/>
        <v/>
      </c>
      <c r="J28" s="2" t="str">
        <f t="shared" si="6"/>
        <v/>
      </c>
      <c r="K28" s="2" t="str">
        <f t="shared" si="6"/>
        <v/>
      </c>
      <c r="L28" s="2" t="str">
        <f t="shared" si="6"/>
        <v/>
      </c>
      <c r="M28" s="96" t="str">
        <f t="shared" si="6"/>
        <v/>
      </c>
      <c r="N28" s="95" t="str">
        <f t="shared" si="6"/>
        <v/>
      </c>
      <c r="O28" s="2" t="str">
        <f t="shared" si="6"/>
        <v/>
      </c>
      <c r="P28" s="2" t="str">
        <f t="shared" si="6"/>
        <v/>
      </c>
      <c r="Q28" s="2" t="str">
        <f t="shared" si="6"/>
        <v/>
      </c>
      <c r="R28" s="2" t="str">
        <f t="shared" si="6"/>
        <v/>
      </c>
      <c r="S28" s="2" t="str">
        <f t="shared" si="6"/>
        <v/>
      </c>
      <c r="T28" s="2" t="str">
        <f t="shared" si="6"/>
        <v/>
      </c>
      <c r="U28" s="2" t="str">
        <f t="shared" si="6"/>
        <v/>
      </c>
      <c r="V28" s="2" t="str">
        <f t="shared" si="6"/>
        <v/>
      </c>
      <c r="W28" s="2" t="str">
        <f t="shared" si="6"/>
        <v/>
      </c>
      <c r="X28" s="2" t="str">
        <f t="shared" si="6"/>
        <v/>
      </c>
      <c r="Y28" s="96" t="str">
        <f t="shared" si="6"/>
        <v/>
      </c>
      <c r="Z28" s="95" t="str">
        <f t="shared" si="6"/>
        <v/>
      </c>
      <c r="AA28" s="2" t="str">
        <f t="shared" si="6"/>
        <v/>
      </c>
      <c r="AB28" s="2" t="str">
        <f t="shared" si="6"/>
        <v/>
      </c>
      <c r="AC28" s="2" t="str">
        <f t="shared" si="6"/>
        <v/>
      </c>
      <c r="AD28" s="2" t="str">
        <f t="shared" si="6"/>
        <v/>
      </c>
      <c r="AE28" s="2" t="str">
        <f t="shared" si="6"/>
        <v/>
      </c>
      <c r="AF28" s="2" t="str">
        <f t="shared" si="6"/>
        <v/>
      </c>
      <c r="AG28" s="2" t="str">
        <f t="shared" si="6"/>
        <v/>
      </c>
      <c r="AH28" s="2" t="str">
        <f t="shared" si="6"/>
        <v/>
      </c>
      <c r="AI28" s="2" t="str">
        <f t="shared" si="6"/>
        <v/>
      </c>
      <c r="AJ28" s="2" t="str">
        <f t="shared" si="6"/>
        <v/>
      </c>
      <c r="AK28" s="96" t="str">
        <f t="shared" si="6"/>
        <v/>
      </c>
      <c r="AL28" s="95" t="str">
        <f t="shared" si="6"/>
        <v/>
      </c>
      <c r="AM28" s="2" t="str">
        <f t="shared" si="6"/>
        <v/>
      </c>
      <c r="AN28" s="2" t="str">
        <f t="shared" si="6"/>
        <v/>
      </c>
      <c r="AO28" s="2" t="str">
        <f t="shared" si="6"/>
        <v/>
      </c>
      <c r="AP28" s="2" t="str">
        <f t="shared" si="6"/>
        <v/>
      </c>
      <c r="AQ28" s="2" t="str">
        <f t="shared" si="6"/>
        <v/>
      </c>
      <c r="AR28" s="2" t="str">
        <f t="shared" si="6"/>
        <v/>
      </c>
      <c r="AS28" s="2" t="str">
        <f t="shared" si="6"/>
        <v/>
      </c>
      <c r="AT28" s="2" t="str">
        <f t="shared" si="6"/>
        <v/>
      </c>
      <c r="AU28" s="2" t="str">
        <f t="shared" si="6"/>
        <v/>
      </c>
      <c r="AV28" s="2" t="str">
        <f t="shared" si="6"/>
        <v/>
      </c>
      <c r="AW28" s="96" t="str">
        <f t="shared" si="6"/>
        <v/>
      </c>
      <c r="AX28" s="95" t="str">
        <f t="shared" si="6"/>
        <v/>
      </c>
      <c r="AY28" s="2" t="str">
        <f t="shared" si="6"/>
        <v/>
      </c>
      <c r="AZ28" s="2" t="str">
        <f t="shared" si="6"/>
        <v/>
      </c>
      <c r="BA28" s="2" t="str">
        <f t="shared" si="6"/>
        <v/>
      </c>
      <c r="BB28" s="2" t="str">
        <f t="shared" si="6"/>
        <v/>
      </c>
      <c r="BC28" s="2" t="str">
        <f t="shared" si="6"/>
        <v/>
      </c>
      <c r="BD28" s="2" t="str">
        <f t="shared" si="6"/>
        <v/>
      </c>
      <c r="BE28" s="2" t="str">
        <f t="shared" si="6"/>
        <v/>
      </c>
      <c r="BF28" s="2" t="str">
        <f t="shared" si="6"/>
        <v/>
      </c>
      <c r="BG28" s="2" t="str">
        <f t="shared" si="6"/>
        <v/>
      </c>
      <c r="BH28" s="2" t="str">
        <f t="shared" si="6"/>
        <v/>
      </c>
      <c r="BI28" s="96" t="str">
        <f t="shared" si="6"/>
        <v/>
      </c>
    </row>
    <row r="29" spans="1:61" s="13" customFormat="1" x14ac:dyDescent="0.25">
      <c r="A29" s="88" t="s">
        <v>47</v>
      </c>
      <c r="B29" s="95" t="str">
        <f t="shared" si="2"/>
        <v/>
      </c>
      <c r="C29" s="2" t="str">
        <f t="shared" si="2"/>
        <v/>
      </c>
      <c r="D29" s="2" t="str">
        <f t="shared" si="2"/>
        <v/>
      </c>
      <c r="E29" s="2" t="str">
        <f t="shared" ref="E29:BI29" si="7">IF(E16="","",IF(E16&gt;0,"Fail","Pass"))</f>
        <v/>
      </c>
      <c r="F29" s="2" t="str">
        <f t="shared" si="7"/>
        <v/>
      </c>
      <c r="G29" s="2" t="str">
        <f t="shared" si="7"/>
        <v/>
      </c>
      <c r="H29" s="2" t="str">
        <f t="shared" si="7"/>
        <v/>
      </c>
      <c r="I29" s="2" t="str">
        <f t="shared" si="7"/>
        <v/>
      </c>
      <c r="J29" s="2" t="str">
        <f t="shared" si="7"/>
        <v/>
      </c>
      <c r="K29" s="2" t="str">
        <f t="shared" si="7"/>
        <v/>
      </c>
      <c r="L29" s="2" t="str">
        <f t="shared" si="7"/>
        <v/>
      </c>
      <c r="M29" s="96" t="str">
        <f t="shared" si="7"/>
        <v/>
      </c>
      <c r="N29" s="95" t="str">
        <f t="shared" si="7"/>
        <v/>
      </c>
      <c r="O29" s="2" t="str">
        <f t="shared" si="7"/>
        <v/>
      </c>
      <c r="P29" s="2" t="str">
        <f t="shared" si="7"/>
        <v/>
      </c>
      <c r="Q29" s="2" t="str">
        <f t="shared" si="7"/>
        <v/>
      </c>
      <c r="R29" s="2" t="str">
        <f t="shared" si="7"/>
        <v/>
      </c>
      <c r="S29" s="2" t="str">
        <f t="shared" si="7"/>
        <v/>
      </c>
      <c r="T29" s="2" t="str">
        <f t="shared" si="7"/>
        <v/>
      </c>
      <c r="U29" s="2" t="str">
        <f t="shared" si="7"/>
        <v/>
      </c>
      <c r="V29" s="2" t="str">
        <f t="shared" si="7"/>
        <v/>
      </c>
      <c r="W29" s="2" t="str">
        <f t="shared" si="7"/>
        <v/>
      </c>
      <c r="X29" s="2" t="str">
        <f t="shared" si="7"/>
        <v/>
      </c>
      <c r="Y29" s="96" t="str">
        <f t="shared" si="7"/>
        <v/>
      </c>
      <c r="Z29" s="95" t="str">
        <f t="shared" si="7"/>
        <v/>
      </c>
      <c r="AA29" s="2" t="str">
        <f t="shared" si="7"/>
        <v/>
      </c>
      <c r="AB29" s="2" t="str">
        <f t="shared" si="7"/>
        <v/>
      </c>
      <c r="AC29" s="2" t="str">
        <f t="shared" si="7"/>
        <v/>
      </c>
      <c r="AD29" s="2" t="str">
        <f t="shared" si="7"/>
        <v/>
      </c>
      <c r="AE29" s="2" t="str">
        <f t="shared" si="7"/>
        <v/>
      </c>
      <c r="AF29" s="2" t="str">
        <f t="shared" si="7"/>
        <v/>
      </c>
      <c r="AG29" s="2" t="str">
        <f t="shared" si="7"/>
        <v/>
      </c>
      <c r="AH29" s="2" t="str">
        <f t="shared" si="7"/>
        <v/>
      </c>
      <c r="AI29" s="2" t="str">
        <f t="shared" si="7"/>
        <v/>
      </c>
      <c r="AJ29" s="2" t="str">
        <f t="shared" si="7"/>
        <v/>
      </c>
      <c r="AK29" s="96" t="str">
        <f t="shared" si="7"/>
        <v/>
      </c>
      <c r="AL29" s="95" t="str">
        <f t="shared" si="7"/>
        <v/>
      </c>
      <c r="AM29" s="2" t="str">
        <f t="shared" si="7"/>
        <v/>
      </c>
      <c r="AN29" s="2" t="str">
        <f t="shared" si="7"/>
        <v/>
      </c>
      <c r="AO29" s="2" t="str">
        <f t="shared" si="7"/>
        <v/>
      </c>
      <c r="AP29" s="2" t="str">
        <f t="shared" si="7"/>
        <v/>
      </c>
      <c r="AQ29" s="2" t="str">
        <f t="shared" si="7"/>
        <v/>
      </c>
      <c r="AR29" s="2" t="str">
        <f t="shared" si="7"/>
        <v/>
      </c>
      <c r="AS29" s="2" t="str">
        <f t="shared" si="7"/>
        <v/>
      </c>
      <c r="AT29" s="2" t="str">
        <f t="shared" si="7"/>
        <v/>
      </c>
      <c r="AU29" s="2" t="str">
        <f t="shared" si="7"/>
        <v/>
      </c>
      <c r="AV29" s="2" t="str">
        <f t="shared" si="7"/>
        <v/>
      </c>
      <c r="AW29" s="96" t="str">
        <f t="shared" si="7"/>
        <v/>
      </c>
      <c r="AX29" s="95" t="str">
        <f t="shared" si="7"/>
        <v/>
      </c>
      <c r="AY29" s="2" t="str">
        <f t="shared" si="7"/>
        <v/>
      </c>
      <c r="AZ29" s="2" t="str">
        <f t="shared" si="7"/>
        <v/>
      </c>
      <c r="BA29" s="2" t="str">
        <f t="shared" si="7"/>
        <v/>
      </c>
      <c r="BB29" s="2" t="str">
        <f t="shared" si="7"/>
        <v/>
      </c>
      <c r="BC29" s="2" t="str">
        <f t="shared" si="7"/>
        <v/>
      </c>
      <c r="BD29" s="2" t="str">
        <f t="shared" si="7"/>
        <v/>
      </c>
      <c r="BE29" s="2" t="str">
        <f t="shared" si="7"/>
        <v/>
      </c>
      <c r="BF29" s="2" t="str">
        <f t="shared" si="7"/>
        <v/>
      </c>
      <c r="BG29" s="2" t="str">
        <f t="shared" si="7"/>
        <v/>
      </c>
      <c r="BH29" s="2" t="str">
        <f t="shared" si="7"/>
        <v/>
      </c>
      <c r="BI29" s="96" t="str">
        <f t="shared" si="7"/>
        <v/>
      </c>
    </row>
    <row r="30" spans="1:61" s="13" customFormat="1" x14ac:dyDescent="0.25">
      <c r="A30" s="89" t="s">
        <v>48</v>
      </c>
      <c r="B30" s="95" t="str">
        <f t="shared" si="2"/>
        <v/>
      </c>
      <c r="C30" s="2" t="str">
        <f t="shared" si="2"/>
        <v/>
      </c>
      <c r="D30" s="2" t="str">
        <f t="shared" si="2"/>
        <v/>
      </c>
      <c r="E30" s="2" t="str">
        <f t="shared" ref="E30:BI30" si="8">IF(E17="","",IF(E17&gt;0,"Fail","Pass"))</f>
        <v/>
      </c>
      <c r="F30" s="2" t="str">
        <f t="shared" si="8"/>
        <v/>
      </c>
      <c r="G30" s="2" t="str">
        <f t="shared" si="8"/>
        <v/>
      </c>
      <c r="H30" s="2" t="str">
        <f t="shared" si="8"/>
        <v/>
      </c>
      <c r="I30" s="2" t="str">
        <f t="shared" si="8"/>
        <v/>
      </c>
      <c r="J30" s="2" t="str">
        <f t="shared" si="8"/>
        <v/>
      </c>
      <c r="K30" s="2" t="str">
        <f t="shared" si="8"/>
        <v/>
      </c>
      <c r="L30" s="2" t="str">
        <f t="shared" si="8"/>
        <v/>
      </c>
      <c r="M30" s="96" t="str">
        <f t="shared" si="8"/>
        <v/>
      </c>
      <c r="N30" s="95" t="str">
        <f t="shared" si="8"/>
        <v/>
      </c>
      <c r="O30" s="2" t="str">
        <f t="shared" si="8"/>
        <v/>
      </c>
      <c r="P30" s="2" t="str">
        <f t="shared" si="8"/>
        <v/>
      </c>
      <c r="Q30" s="2" t="str">
        <f t="shared" si="8"/>
        <v/>
      </c>
      <c r="R30" s="2" t="str">
        <f t="shared" si="8"/>
        <v/>
      </c>
      <c r="S30" s="2" t="str">
        <f t="shared" si="8"/>
        <v/>
      </c>
      <c r="T30" s="2" t="str">
        <f t="shared" si="8"/>
        <v/>
      </c>
      <c r="U30" s="2" t="str">
        <f t="shared" si="8"/>
        <v/>
      </c>
      <c r="V30" s="2" t="str">
        <f t="shared" si="8"/>
        <v/>
      </c>
      <c r="W30" s="2" t="str">
        <f t="shared" si="8"/>
        <v/>
      </c>
      <c r="X30" s="2" t="str">
        <f t="shared" si="8"/>
        <v/>
      </c>
      <c r="Y30" s="96" t="str">
        <f t="shared" si="8"/>
        <v/>
      </c>
      <c r="Z30" s="95" t="str">
        <f t="shared" si="8"/>
        <v/>
      </c>
      <c r="AA30" s="2" t="str">
        <f t="shared" si="8"/>
        <v/>
      </c>
      <c r="AB30" s="2" t="str">
        <f t="shared" si="8"/>
        <v/>
      </c>
      <c r="AC30" s="2" t="str">
        <f t="shared" si="8"/>
        <v/>
      </c>
      <c r="AD30" s="2" t="str">
        <f t="shared" si="8"/>
        <v/>
      </c>
      <c r="AE30" s="2" t="str">
        <f t="shared" si="8"/>
        <v/>
      </c>
      <c r="AF30" s="2" t="str">
        <f t="shared" si="8"/>
        <v/>
      </c>
      <c r="AG30" s="2" t="str">
        <f t="shared" si="8"/>
        <v/>
      </c>
      <c r="AH30" s="2" t="str">
        <f t="shared" si="8"/>
        <v/>
      </c>
      <c r="AI30" s="2" t="str">
        <f t="shared" si="8"/>
        <v/>
      </c>
      <c r="AJ30" s="2" t="str">
        <f t="shared" si="8"/>
        <v/>
      </c>
      <c r="AK30" s="96" t="str">
        <f t="shared" si="8"/>
        <v/>
      </c>
      <c r="AL30" s="95" t="str">
        <f t="shared" si="8"/>
        <v/>
      </c>
      <c r="AM30" s="2" t="str">
        <f t="shared" si="8"/>
        <v/>
      </c>
      <c r="AN30" s="2" t="str">
        <f t="shared" si="8"/>
        <v/>
      </c>
      <c r="AO30" s="2" t="str">
        <f t="shared" si="8"/>
        <v/>
      </c>
      <c r="AP30" s="2" t="str">
        <f t="shared" si="8"/>
        <v/>
      </c>
      <c r="AQ30" s="2" t="str">
        <f t="shared" si="8"/>
        <v/>
      </c>
      <c r="AR30" s="2" t="str">
        <f t="shared" si="8"/>
        <v/>
      </c>
      <c r="AS30" s="2" t="str">
        <f t="shared" si="8"/>
        <v/>
      </c>
      <c r="AT30" s="2" t="str">
        <f t="shared" si="8"/>
        <v/>
      </c>
      <c r="AU30" s="2" t="str">
        <f t="shared" si="8"/>
        <v/>
      </c>
      <c r="AV30" s="2" t="str">
        <f t="shared" si="8"/>
        <v/>
      </c>
      <c r="AW30" s="96" t="str">
        <f t="shared" si="8"/>
        <v/>
      </c>
      <c r="AX30" s="95" t="str">
        <f t="shared" si="8"/>
        <v/>
      </c>
      <c r="AY30" s="2" t="str">
        <f t="shared" si="8"/>
        <v/>
      </c>
      <c r="AZ30" s="2" t="str">
        <f t="shared" si="8"/>
        <v/>
      </c>
      <c r="BA30" s="2" t="str">
        <f t="shared" si="8"/>
        <v/>
      </c>
      <c r="BB30" s="2" t="str">
        <f t="shared" si="8"/>
        <v/>
      </c>
      <c r="BC30" s="2" t="str">
        <f t="shared" si="8"/>
        <v/>
      </c>
      <c r="BD30" s="2" t="str">
        <f t="shared" si="8"/>
        <v/>
      </c>
      <c r="BE30" s="2" t="str">
        <f t="shared" si="8"/>
        <v/>
      </c>
      <c r="BF30" s="2" t="str">
        <f t="shared" si="8"/>
        <v/>
      </c>
      <c r="BG30" s="2" t="str">
        <f t="shared" si="8"/>
        <v/>
      </c>
      <c r="BH30" s="2" t="str">
        <f t="shared" si="8"/>
        <v/>
      </c>
      <c r="BI30" s="96" t="str">
        <f t="shared" si="8"/>
        <v/>
      </c>
    </row>
    <row r="31" spans="1:61" s="13" customFormat="1" x14ac:dyDescent="0.25">
      <c r="A31" s="89" t="s">
        <v>49</v>
      </c>
      <c r="B31" s="95" t="str">
        <f t="shared" si="2"/>
        <v/>
      </c>
      <c r="C31" s="2" t="str">
        <f t="shared" si="2"/>
        <v/>
      </c>
      <c r="D31" s="2" t="str">
        <f t="shared" si="2"/>
        <v/>
      </c>
      <c r="E31" s="2" t="str">
        <f t="shared" ref="E31:BI31" si="9">IF(E18="","",IF(E18&gt;0,"Fail","Pass"))</f>
        <v/>
      </c>
      <c r="F31" s="2" t="str">
        <f t="shared" si="9"/>
        <v/>
      </c>
      <c r="G31" s="2" t="str">
        <f t="shared" si="9"/>
        <v/>
      </c>
      <c r="H31" s="2" t="str">
        <f t="shared" si="9"/>
        <v/>
      </c>
      <c r="I31" s="2" t="str">
        <f t="shared" si="9"/>
        <v/>
      </c>
      <c r="J31" s="2" t="str">
        <f t="shared" si="9"/>
        <v/>
      </c>
      <c r="K31" s="2" t="str">
        <f t="shared" si="9"/>
        <v/>
      </c>
      <c r="L31" s="2" t="str">
        <f t="shared" si="9"/>
        <v/>
      </c>
      <c r="M31" s="96" t="str">
        <f t="shared" si="9"/>
        <v/>
      </c>
      <c r="N31" s="95" t="str">
        <f t="shared" si="9"/>
        <v/>
      </c>
      <c r="O31" s="2" t="str">
        <f t="shared" si="9"/>
        <v/>
      </c>
      <c r="P31" s="2" t="str">
        <f t="shared" si="9"/>
        <v/>
      </c>
      <c r="Q31" s="2" t="str">
        <f t="shared" si="9"/>
        <v/>
      </c>
      <c r="R31" s="2" t="str">
        <f t="shared" si="9"/>
        <v/>
      </c>
      <c r="S31" s="2" t="str">
        <f t="shared" si="9"/>
        <v/>
      </c>
      <c r="T31" s="2" t="str">
        <f t="shared" si="9"/>
        <v/>
      </c>
      <c r="U31" s="2" t="str">
        <f t="shared" si="9"/>
        <v/>
      </c>
      <c r="V31" s="2" t="str">
        <f t="shared" si="9"/>
        <v/>
      </c>
      <c r="W31" s="2" t="str">
        <f t="shared" si="9"/>
        <v/>
      </c>
      <c r="X31" s="2" t="str">
        <f t="shared" si="9"/>
        <v/>
      </c>
      <c r="Y31" s="96" t="str">
        <f t="shared" si="9"/>
        <v/>
      </c>
      <c r="Z31" s="95" t="str">
        <f t="shared" si="9"/>
        <v/>
      </c>
      <c r="AA31" s="2" t="str">
        <f t="shared" si="9"/>
        <v/>
      </c>
      <c r="AB31" s="2" t="str">
        <f t="shared" si="9"/>
        <v/>
      </c>
      <c r="AC31" s="2" t="str">
        <f t="shared" si="9"/>
        <v/>
      </c>
      <c r="AD31" s="2" t="str">
        <f t="shared" si="9"/>
        <v/>
      </c>
      <c r="AE31" s="2" t="str">
        <f t="shared" si="9"/>
        <v/>
      </c>
      <c r="AF31" s="2" t="str">
        <f t="shared" si="9"/>
        <v/>
      </c>
      <c r="AG31" s="2" t="str">
        <f t="shared" si="9"/>
        <v/>
      </c>
      <c r="AH31" s="2" t="str">
        <f t="shared" si="9"/>
        <v/>
      </c>
      <c r="AI31" s="2" t="str">
        <f t="shared" si="9"/>
        <v/>
      </c>
      <c r="AJ31" s="2" t="str">
        <f t="shared" si="9"/>
        <v/>
      </c>
      <c r="AK31" s="96" t="str">
        <f t="shared" si="9"/>
        <v/>
      </c>
      <c r="AL31" s="95" t="str">
        <f t="shared" si="9"/>
        <v/>
      </c>
      <c r="AM31" s="2" t="str">
        <f t="shared" si="9"/>
        <v/>
      </c>
      <c r="AN31" s="2" t="str">
        <f t="shared" si="9"/>
        <v/>
      </c>
      <c r="AO31" s="2" t="str">
        <f t="shared" si="9"/>
        <v/>
      </c>
      <c r="AP31" s="2" t="str">
        <f t="shared" si="9"/>
        <v/>
      </c>
      <c r="AQ31" s="2" t="str">
        <f t="shared" si="9"/>
        <v/>
      </c>
      <c r="AR31" s="2" t="str">
        <f t="shared" si="9"/>
        <v/>
      </c>
      <c r="AS31" s="2" t="str">
        <f t="shared" si="9"/>
        <v/>
      </c>
      <c r="AT31" s="2" t="str">
        <f t="shared" si="9"/>
        <v/>
      </c>
      <c r="AU31" s="2" t="str">
        <f t="shared" si="9"/>
        <v/>
      </c>
      <c r="AV31" s="2" t="str">
        <f t="shared" si="9"/>
        <v/>
      </c>
      <c r="AW31" s="96" t="str">
        <f t="shared" si="9"/>
        <v/>
      </c>
      <c r="AX31" s="95" t="str">
        <f t="shared" si="9"/>
        <v/>
      </c>
      <c r="AY31" s="2" t="str">
        <f t="shared" si="9"/>
        <v/>
      </c>
      <c r="AZ31" s="2" t="str">
        <f t="shared" si="9"/>
        <v/>
      </c>
      <c r="BA31" s="2" t="str">
        <f t="shared" si="9"/>
        <v/>
      </c>
      <c r="BB31" s="2" t="str">
        <f t="shared" si="9"/>
        <v/>
      </c>
      <c r="BC31" s="2" t="str">
        <f t="shared" si="9"/>
        <v/>
      </c>
      <c r="BD31" s="2" t="str">
        <f t="shared" si="9"/>
        <v/>
      </c>
      <c r="BE31" s="2" t="str">
        <f t="shared" si="9"/>
        <v/>
      </c>
      <c r="BF31" s="2" t="str">
        <f t="shared" si="9"/>
        <v/>
      </c>
      <c r="BG31" s="2" t="str">
        <f t="shared" si="9"/>
        <v/>
      </c>
      <c r="BH31" s="2" t="str">
        <f t="shared" si="9"/>
        <v/>
      </c>
      <c r="BI31" s="96" t="str">
        <f t="shared" si="9"/>
        <v/>
      </c>
    </row>
    <row r="32" spans="1:61" s="13" customFormat="1" x14ac:dyDescent="0.25">
      <c r="A32" s="90" t="s">
        <v>50</v>
      </c>
      <c r="B32" s="95" t="str">
        <f t="shared" si="2"/>
        <v/>
      </c>
      <c r="C32" s="2" t="str">
        <f t="shared" si="2"/>
        <v/>
      </c>
      <c r="D32" s="2" t="str">
        <f t="shared" si="2"/>
        <v/>
      </c>
      <c r="E32" s="2" t="str">
        <f t="shared" ref="E32:BI32" si="10">IF(E19="","",IF(E19&gt;0,"Fail","Pass"))</f>
        <v/>
      </c>
      <c r="F32" s="2" t="str">
        <f t="shared" si="10"/>
        <v/>
      </c>
      <c r="G32" s="2" t="str">
        <f t="shared" si="10"/>
        <v/>
      </c>
      <c r="H32" s="2" t="str">
        <f t="shared" si="10"/>
        <v/>
      </c>
      <c r="I32" s="2" t="str">
        <f t="shared" si="10"/>
        <v/>
      </c>
      <c r="J32" s="2" t="str">
        <f t="shared" si="10"/>
        <v/>
      </c>
      <c r="K32" s="2" t="str">
        <f t="shared" si="10"/>
        <v/>
      </c>
      <c r="L32" s="2" t="str">
        <f t="shared" si="10"/>
        <v/>
      </c>
      <c r="M32" s="96" t="str">
        <f t="shared" si="10"/>
        <v/>
      </c>
      <c r="N32" s="95" t="str">
        <f t="shared" si="10"/>
        <v/>
      </c>
      <c r="O32" s="2" t="str">
        <f t="shared" si="10"/>
        <v/>
      </c>
      <c r="P32" s="2" t="str">
        <f t="shared" si="10"/>
        <v/>
      </c>
      <c r="Q32" s="2" t="str">
        <f t="shared" si="10"/>
        <v/>
      </c>
      <c r="R32" s="2" t="str">
        <f t="shared" si="10"/>
        <v/>
      </c>
      <c r="S32" s="2" t="str">
        <f t="shared" si="10"/>
        <v/>
      </c>
      <c r="T32" s="2" t="str">
        <f t="shared" si="10"/>
        <v/>
      </c>
      <c r="U32" s="2" t="str">
        <f t="shared" si="10"/>
        <v/>
      </c>
      <c r="V32" s="2" t="str">
        <f t="shared" si="10"/>
        <v/>
      </c>
      <c r="W32" s="2" t="str">
        <f t="shared" si="10"/>
        <v/>
      </c>
      <c r="X32" s="2" t="str">
        <f t="shared" si="10"/>
        <v/>
      </c>
      <c r="Y32" s="96" t="str">
        <f t="shared" si="10"/>
        <v/>
      </c>
      <c r="Z32" s="95" t="str">
        <f t="shared" si="10"/>
        <v/>
      </c>
      <c r="AA32" s="2" t="str">
        <f t="shared" si="10"/>
        <v/>
      </c>
      <c r="AB32" s="2" t="str">
        <f t="shared" si="10"/>
        <v/>
      </c>
      <c r="AC32" s="2" t="str">
        <f t="shared" si="10"/>
        <v/>
      </c>
      <c r="AD32" s="2" t="str">
        <f t="shared" si="10"/>
        <v/>
      </c>
      <c r="AE32" s="2" t="str">
        <f t="shared" si="10"/>
        <v/>
      </c>
      <c r="AF32" s="2" t="str">
        <f t="shared" si="10"/>
        <v/>
      </c>
      <c r="AG32" s="2" t="str">
        <f t="shared" si="10"/>
        <v/>
      </c>
      <c r="AH32" s="2" t="str">
        <f t="shared" si="10"/>
        <v/>
      </c>
      <c r="AI32" s="2" t="str">
        <f t="shared" si="10"/>
        <v/>
      </c>
      <c r="AJ32" s="2" t="str">
        <f t="shared" si="10"/>
        <v/>
      </c>
      <c r="AK32" s="96" t="str">
        <f t="shared" si="10"/>
        <v/>
      </c>
      <c r="AL32" s="95" t="str">
        <f t="shared" si="10"/>
        <v/>
      </c>
      <c r="AM32" s="2" t="str">
        <f t="shared" si="10"/>
        <v/>
      </c>
      <c r="AN32" s="2" t="str">
        <f t="shared" si="10"/>
        <v/>
      </c>
      <c r="AO32" s="2" t="str">
        <f t="shared" si="10"/>
        <v/>
      </c>
      <c r="AP32" s="2" t="str">
        <f t="shared" si="10"/>
        <v/>
      </c>
      <c r="AQ32" s="2" t="str">
        <f t="shared" si="10"/>
        <v/>
      </c>
      <c r="AR32" s="2" t="str">
        <f t="shared" si="10"/>
        <v/>
      </c>
      <c r="AS32" s="2" t="str">
        <f t="shared" si="10"/>
        <v/>
      </c>
      <c r="AT32" s="2" t="str">
        <f t="shared" si="10"/>
        <v/>
      </c>
      <c r="AU32" s="2" t="str">
        <f t="shared" si="10"/>
        <v/>
      </c>
      <c r="AV32" s="2" t="str">
        <f t="shared" si="10"/>
        <v/>
      </c>
      <c r="AW32" s="96" t="str">
        <f t="shared" si="10"/>
        <v/>
      </c>
      <c r="AX32" s="95" t="str">
        <f t="shared" si="10"/>
        <v/>
      </c>
      <c r="AY32" s="2" t="str">
        <f t="shared" si="10"/>
        <v/>
      </c>
      <c r="AZ32" s="2" t="str">
        <f t="shared" si="10"/>
        <v/>
      </c>
      <c r="BA32" s="2" t="str">
        <f t="shared" si="10"/>
        <v/>
      </c>
      <c r="BB32" s="2" t="str">
        <f t="shared" si="10"/>
        <v/>
      </c>
      <c r="BC32" s="2" t="str">
        <f t="shared" si="10"/>
        <v/>
      </c>
      <c r="BD32" s="2" t="str">
        <f t="shared" si="10"/>
        <v/>
      </c>
      <c r="BE32" s="2" t="str">
        <f t="shared" si="10"/>
        <v/>
      </c>
      <c r="BF32" s="2" t="str">
        <f t="shared" si="10"/>
        <v/>
      </c>
      <c r="BG32" s="2" t="str">
        <f t="shared" si="10"/>
        <v/>
      </c>
      <c r="BH32" s="2" t="str">
        <f t="shared" si="10"/>
        <v/>
      </c>
      <c r="BI32" s="96" t="str">
        <f t="shared" si="10"/>
        <v/>
      </c>
    </row>
    <row r="33" spans="1:61" s="13" customFormat="1" ht="13" thickBot="1" x14ac:dyDescent="0.3">
      <c r="A33" s="91" t="s">
        <v>51</v>
      </c>
      <c r="B33" s="97" t="str">
        <f t="shared" si="2"/>
        <v/>
      </c>
      <c r="C33" s="45" t="str">
        <f t="shared" si="2"/>
        <v/>
      </c>
      <c r="D33" s="45" t="str">
        <f t="shared" si="2"/>
        <v/>
      </c>
      <c r="E33" s="45" t="str">
        <f t="shared" ref="E33:BI33" si="11">IF(E20="","",IF(E20&gt;0,"Fail","Pass"))</f>
        <v/>
      </c>
      <c r="F33" s="45" t="str">
        <f t="shared" si="11"/>
        <v/>
      </c>
      <c r="G33" s="45" t="str">
        <f t="shared" si="11"/>
        <v/>
      </c>
      <c r="H33" s="45" t="str">
        <f t="shared" si="11"/>
        <v/>
      </c>
      <c r="I33" s="45" t="str">
        <f t="shared" si="11"/>
        <v/>
      </c>
      <c r="J33" s="45" t="str">
        <f t="shared" si="11"/>
        <v/>
      </c>
      <c r="K33" s="45" t="str">
        <f t="shared" si="11"/>
        <v/>
      </c>
      <c r="L33" s="45" t="str">
        <f t="shared" si="11"/>
        <v/>
      </c>
      <c r="M33" s="98" t="str">
        <f t="shared" si="11"/>
        <v/>
      </c>
      <c r="N33" s="97" t="str">
        <f t="shared" si="11"/>
        <v/>
      </c>
      <c r="O33" s="45" t="str">
        <f t="shared" si="11"/>
        <v/>
      </c>
      <c r="P33" s="45" t="str">
        <f t="shared" si="11"/>
        <v/>
      </c>
      <c r="Q33" s="45" t="str">
        <f t="shared" si="11"/>
        <v/>
      </c>
      <c r="R33" s="45" t="str">
        <f t="shared" si="11"/>
        <v/>
      </c>
      <c r="S33" s="45" t="str">
        <f t="shared" si="11"/>
        <v/>
      </c>
      <c r="T33" s="45" t="str">
        <f t="shared" si="11"/>
        <v/>
      </c>
      <c r="U33" s="45" t="str">
        <f t="shared" si="11"/>
        <v/>
      </c>
      <c r="V33" s="45" t="str">
        <f t="shared" si="11"/>
        <v/>
      </c>
      <c r="W33" s="45" t="str">
        <f t="shared" si="11"/>
        <v/>
      </c>
      <c r="X33" s="45" t="str">
        <f t="shared" si="11"/>
        <v/>
      </c>
      <c r="Y33" s="98" t="str">
        <f t="shared" si="11"/>
        <v/>
      </c>
      <c r="Z33" s="97" t="str">
        <f t="shared" si="11"/>
        <v/>
      </c>
      <c r="AA33" s="45" t="str">
        <f t="shared" si="11"/>
        <v/>
      </c>
      <c r="AB33" s="45" t="str">
        <f t="shared" si="11"/>
        <v/>
      </c>
      <c r="AC33" s="45" t="str">
        <f t="shared" si="11"/>
        <v/>
      </c>
      <c r="AD33" s="45" t="str">
        <f t="shared" si="11"/>
        <v/>
      </c>
      <c r="AE33" s="45" t="str">
        <f t="shared" si="11"/>
        <v/>
      </c>
      <c r="AF33" s="45" t="str">
        <f t="shared" si="11"/>
        <v/>
      </c>
      <c r="AG33" s="45" t="str">
        <f t="shared" si="11"/>
        <v/>
      </c>
      <c r="AH33" s="45" t="str">
        <f t="shared" si="11"/>
        <v/>
      </c>
      <c r="AI33" s="45" t="str">
        <f t="shared" si="11"/>
        <v/>
      </c>
      <c r="AJ33" s="45" t="str">
        <f t="shared" si="11"/>
        <v/>
      </c>
      <c r="AK33" s="98" t="str">
        <f t="shared" si="11"/>
        <v/>
      </c>
      <c r="AL33" s="97" t="str">
        <f t="shared" si="11"/>
        <v/>
      </c>
      <c r="AM33" s="45" t="str">
        <f t="shared" si="11"/>
        <v/>
      </c>
      <c r="AN33" s="45" t="str">
        <f t="shared" si="11"/>
        <v/>
      </c>
      <c r="AO33" s="45" t="str">
        <f t="shared" si="11"/>
        <v/>
      </c>
      <c r="AP33" s="45" t="str">
        <f t="shared" si="11"/>
        <v/>
      </c>
      <c r="AQ33" s="45" t="str">
        <f t="shared" si="11"/>
        <v/>
      </c>
      <c r="AR33" s="45" t="str">
        <f t="shared" si="11"/>
        <v/>
      </c>
      <c r="AS33" s="45" t="str">
        <f t="shared" si="11"/>
        <v/>
      </c>
      <c r="AT33" s="45" t="str">
        <f t="shared" si="11"/>
        <v/>
      </c>
      <c r="AU33" s="45" t="str">
        <f t="shared" si="11"/>
        <v/>
      </c>
      <c r="AV33" s="45" t="str">
        <f t="shared" si="11"/>
        <v/>
      </c>
      <c r="AW33" s="98" t="str">
        <f t="shared" si="11"/>
        <v/>
      </c>
      <c r="AX33" s="97" t="str">
        <f t="shared" si="11"/>
        <v/>
      </c>
      <c r="AY33" s="45" t="str">
        <f t="shared" si="11"/>
        <v/>
      </c>
      <c r="AZ33" s="45" t="str">
        <f t="shared" si="11"/>
        <v/>
      </c>
      <c r="BA33" s="45" t="str">
        <f t="shared" si="11"/>
        <v/>
      </c>
      <c r="BB33" s="45" t="str">
        <f t="shared" si="11"/>
        <v/>
      </c>
      <c r="BC33" s="45" t="str">
        <f t="shared" si="11"/>
        <v/>
      </c>
      <c r="BD33" s="45" t="str">
        <f t="shared" si="11"/>
        <v/>
      </c>
      <c r="BE33" s="45" t="str">
        <f t="shared" si="11"/>
        <v/>
      </c>
      <c r="BF33" s="45" t="str">
        <f t="shared" si="11"/>
        <v/>
      </c>
      <c r="BG33" s="45" t="str">
        <f t="shared" si="11"/>
        <v/>
      </c>
      <c r="BH33" s="45" t="str">
        <f t="shared" si="11"/>
        <v/>
      </c>
      <c r="BI33" s="98" t="str">
        <f t="shared" si="11"/>
        <v/>
      </c>
    </row>
    <row r="34" spans="1:6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13" x14ac:dyDescent="0.25">
      <c r="A35" s="1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11" customFormat="1" ht="13.5" customHeight="1" x14ac:dyDescent="0.25">
      <c r="A36" s="140" t="s">
        <v>17</v>
      </c>
      <c r="B36" s="132" t="s">
        <v>11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 t="s">
        <v>12</v>
      </c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 t="s">
        <v>13</v>
      </c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 t="s">
        <v>14</v>
      </c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 t="s">
        <v>34</v>
      </c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</row>
    <row r="37" spans="1:61" s="12" customFormat="1" ht="13.5" thickBot="1" x14ac:dyDescent="0.3">
      <c r="A37" s="142"/>
      <c r="B37" s="47">
        <v>1</v>
      </c>
      <c r="C37" s="48">
        <v>2</v>
      </c>
      <c r="D37" s="48">
        <v>3</v>
      </c>
      <c r="E37" s="48">
        <v>4</v>
      </c>
      <c r="F37" s="48">
        <v>5</v>
      </c>
      <c r="G37" s="48">
        <v>6</v>
      </c>
      <c r="H37" s="48">
        <v>7</v>
      </c>
      <c r="I37" s="48">
        <v>8</v>
      </c>
      <c r="J37" s="48">
        <v>9</v>
      </c>
      <c r="K37" s="47">
        <v>10</v>
      </c>
      <c r="L37" s="48">
        <v>11</v>
      </c>
      <c r="M37" s="48">
        <v>12</v>
      </c>
      <c r="N37" s="48">
        <v>13</v>
      </c>
      <c r="O37" s="48">
        <v>14</v>
      </c>
      <c r="P37" s="48">
        <v>15</v>
      </c>
      <c r="Q37" s="48">
        <v>16</v>
      </c>
      <c r="R37" s="48">
        <v>17</v>
      </c>
      <c r="S37" s="48">
        <v>18</v>
      </c>
      <c r="T37" s="47">
        <v>19</v>
      </c>
      <c r="U37" s="48">
        <v>20</v>
      </c>
      <c r="V37" s="48">
        <v>21</v>
      </c>
      <c r="W37" s="48">
        <v>22</v>
      </c>
      <c r="X37" s="48">
        <v>23</v>
      </c>
      <c r="Y37" s="48">
        <v>24</v>
      </c>
      <c r="Z37" s="48">
        <v>25</v>
      </c>
      <c r="AA37" s="48">
        <v>26</v>
      </c>
      <c r="AB37" s="48">
        <v>27</v>
      </c>
      <c r="AC37" s="47">
        <v>28</v>
      </c>
      <c r="AD37" s="48">
        <v>29</v>
      </c>
      <c r="AE37" s="48">
        <v>30</v>
      </c>
      <c r="AF37" s="48">
        <v>31</v>
      </c>
      <c r="AG37" s="48">
        <v>32</v>
      </c>
      <c r="AH37" s="48">
        <v>33</v>
      </c>
      <c r="AI37" s="48">
        <v>34</v>
      </c>
      <c r="AJ37" s="48">
        <v>35</v>
      </c>
      <c r="AK37" s="48">
        <v>36</v>
      </c>
      <c r="AL37" s="47">
        <v>37</v>
      </c>
      <c r="AM37" s="48">
        <v>38</v>
      </c>
      <c r="AN37" s="48">
        <v>39</v>
      </c>
      <c r="AO37" s="48">
        <v>40</v>
      </c>
      <c r="AP37" s="48">
        <v>41</v>
      </c>
      <c r="AQ37" s="48">
        <v>42</v>
      </c>
      <c r="AR37" s="48">
        <v>43</v>
      </c>
      <c r="AS37" s="48">
        <v>44</v>
      </c>
      <c r="AT37" s="48">
        <v>45</v>
      </c>
      <c r="AU37" s="47">
        <v>46</v>
      </c>
      <c r="AV37" s="48">
        <v>47</v>
      </c>
      <c r="AW37" s="48">
        <v>48</v>
      </c>
      <c r="AX37" s="48">
        <v>49</v>
      </c>
      <c r="AY37" s="48">
        <v>50</v>
      </c>
      <c r="AZ37" s="48">
        <v>51</v>
      </c>
      <c r="BA37" s="48">
        <v>52</v>
      </c>
      <c r="BB37" s="48">
        <v>53</v>
      </c>
      <c r="BC37" s="48">
        <v>54</v>
      </c>
      <c r="BD37" s="48">
        <v>55</v>
      </c>
      <c r="BE37" s="48">
        <v>56</v>
      </c>
      <c r="BF37" s="48">
        <v>57</v>
      </c>
      <c r="BG37" s="48">
        <v>58</v>
      </c>
      <c r="BH37" s="48">
        <v>59</v>
      </c>
      <c r="BI37" s="48">
        <v>60</v>
      </c>
    </row>
    <row r="38" spans="1:61" s="15" customFormat="1" x14ac:dyDescent="0.25">
      <c r="A38" s="86" t="s">
        <v>42</v>
      </c>
      <c r="B38" s="99" t="str">
        <f>IF(B11="","",IF(COUNTIF(A24:B24,"Fail")&gt;=6,B11*$B$6,IF(OR(COUNTIF(A24:B24,"Fail")=5,COUNTIF(A24:B24,"Fail")=4),B11*$B$5,IF(COUNTIF(A24:B24,"Fail")=3,B11*$B$4,0))))</f>
        <v/>
      </c>
      <c r="C38" s="100" t="str">
        <f>IF(C11="","",IF(COUNTIF($B24:C24,"Fail")&gt;=6,C11*$B$6,IF(OR(COUNTIF($B24:C24,"Fail")=5,COUNTIF($B24:C24,"Fail")=4),C11*$B$5,IF(COUNTIF($B24:C24,"Fail")=3,C11*$B$4,0))))</f>
        <v/>
      </c>
      <c r="D38" s="100" t="str">
        <f>IF(D11="","",IF(COUNTIF($B24:D24,"Fail")&gt;=6,D11*$B$6,IF(OR(COUNTIF($B24:D24,"Fail")=5,COUNTIF($B24:D24,"Fail")=4),D11*$B$5,IF(COUNTIF($B24:D24,"Fail")=3,D11*$B$4,0))))</f>
        <v/>
      </c>
      <c r="E38" s="100" t="str">
        <f>IF(E11="","",IF(COUNTIF($B24:E24,"Fail")&gt;=6,E11*$B$6,IF(OR(COUNTIF($B24:E24,"Fail")=5,COUNTIF($B24:E24,"Fail")=4),E11*$B$5,IF(COUNTIF($B24:E24,"Fail")=3,E11*$B$4,0))))</f>
        <v/>
      </c>
      <c r="F38" s="100" t="str">
        <f>IF(F11="","",IF(COUNTIF($B24:F24,"Fail")&gt;=6,F11*$B$6,IF(OR(COUNTIF($B24:F24,"Fail")=5,COUNTIF($B24:F24,"Fail")=4),F11*$B$5,IF(COUNTIF($B24:F24,"Fail")=3,F11*$B$4,0))))</f>
        <v/>
      </c>
      <c r="G38" s="100" t="str">
        <f>IF(G11="","",IF(COUNTIF($B24:G24,"Fail")&gt;=6,G11*$B$6,IF(OR(COUNTIF($B24:G24,"Fail")=5,COUNTIF($B24:G24,"Fail")=4),G11*$B$5,IF(COUNTIF($B24:G24,"Fail")=3,G11*$B$4,0))))</f>
        <v/>
      </c>
      <c r="H38" s="100" t="str">
        <f>IF(H11="","",IF(COUNTIF($B24:H24,"Fail")&gt;=6,H11*$B$6,IF(OR(COUNTIF($B24:H24,"Fail")=5,COUNTIF($B24:H24,"Fail")=4),H11*$B$5,IF(COUNTIF($B24:H24,"Fail")=3,H11*$B$4,0))))</f>
        <v/>
      </c>
      <c r="I38" s="100" t="str">
        <f>IF(I11="","",IF(COUNTIF($B24:I24,"Fail")&gt;=6,I11*$B$6,IF(OR(COUNTIF($B24:I24,"Fail")=5,COUNTIF($B24:I24,"Fail")=4),I11*$B$5,IF(COUNTIF($B24:I24,"Fail")=3,I11*$B$4,0))))</f>
        <v/>
      </c>
      <c r="J38" s="100" t="str">
        <f>IF(J11="","",IF(COUNTIF($B24:J24,"Fail")&gt;=6,J11*$B$6,IF(OR(COUNTIF($B24:J24,"Fail")=5,COUNTIF($B24:J24,"Fail")=4),J11*$B$5,IF(COUNTIF($B24:J24,"Fail")=3,J11*$B$4,0))))</f>
        <v/>
      </c>
      <c r="K38" s="100" t="str">
        <f>IF(K11="","",IF(COUNTIF($B24:K24,"Fail")&gt;=6,K11*$B$6,IF(OR(COUNTIF($B24:K24,"Fail")=5,COUNTIF($B24:K24,"Fail")=4),K11*$B$5,IF(COUNTIF($B24:K24,"Fail")=3,K11*$B$4,0))))</f>
        <v/>
      </c>
      <c r="L38" s="100" t="str">
        <f>IF(L11="","",IF(COUNTIF($B24:L24,"Fail")&gt;=6,L11*$B$6,IF(OR(COUNTIF($B24:L24,"Fail")=5,COUNTIF($B24:L24,"Fail")=4),L11*$B$5,IF(COUNTIF($B24:L24,"Fail")=3,L11*$B$4,0))))</f>
        <v/>
      </c>
      <c r="M38" s="101" t="str">
        <f>IF(M11="","",IF(COUNTIF($B24:M24,"Fail")&gt;=6,M11*$B$6,IF(OR(COUNTIF($B24:M24,"Fail")=5,COUNTIF($B24:M24,"Fail")=4),M11*$B$5,IF(COUNTIF($B24:M24,"Fail")=3,M11*$B$4,0))))</f>
        <v/>
      </c>
      <c r="N38" s="99" t="str">
        <f>IF(N11="","",IF(COUNTIF($B24:N24,"Fail")&gt;=6,N11*$B$6,IF(OR(COUNTIF($B24:N24,"Fail")=5,COUNTIF($B24:N24,"Fail")=4),N11*$B$5,IF(COUNTIF($B24:N24,"Fail")=3,N11*$B$4,0))))</f>
        <v/>
      </c>
      <c r="O38" s="100" t="str">
        <f>IF(O11="","",IF(COUNTIF($B24:O24,"Fail")&gt;=6,O11*$B$6,IF(OR(COUNTIF($B24:O24,"Fail")=5,COUNTIF($B24:O24,"Fail")=4),O11*$B$5,IF(COUNTIF($B24:O24,"Fail")=3,O11*$B$4,0))))</f>
        <v/>
      </c>
      <c r="P38" s="100" t="str">
        <f>IF(P11="","",IF(COUNTIF($B24:P24,"Fail")&gt;=6,P11*$B$6,IF(OR(COUNTIF($B24:P24,"Fail")=5,COUNTIF($B24:P24,"Fail")=4),P11*$B$5,IF(COUNTIF($B24:P24,"Fail")=3,P11*$B$4,0))))</f>
        <v/>
      </c>
      <c r="Q38" s="100" t="str">
        <f>IF(Q11="","",IF(COUNTIF($B24:Q24,"Fail")&gt;=6,Q11*$B$6,IF(OR(COUNTIF($B24:Q24,"Fail")=5,COUNTIF($B24:Q24,"Fail")=4),Q11*$B$5,IF(COUNTIF($B24:Q24,"Fail")=3,Q11*$B$4,0))))</f>
        <v/>
      </c>
      <c r="R38" s="100" t="str">
        <f>IF(R11="","",IF(COUNTIF($B24:R24,"Fail")&gt;=6,R11*$B$6,IF(OR(COUNTIF($B24:R24,"Fail")=5,COUNTIF($B24:R24,"Fail")=4),R11*$B$5,IF(COUNTIF($B24:R24,"Fail")=3,R11*$B$4,0))))</f>
        <v/>
      </c>
      <c r="S38" s="100" t="str">
        <f>IF(S11="","",IF(COUNTIF($B24:S24,"Fail")&gt;=6,S11*$B$6,IF(OR(COUNTIF($B24:S24,"Fail")=5,COUNTIF($B24:S24,"Fail")=4),S11*$B$5,IF(COUNTIF($B24:S24,"Fail")=3,S11*$B$4,0))))</f>
        <v/>
      </c>
      <c r="T38" s="100" t="str">
        <f>IF(T11="","",IF(COUNTIF($B24:T24,"Fail")&gt;=6,T11*$B$6,IF(OR(COUNTIF($B24:T24,"Fail")=5,COUNTIF($B24:T24,"Fail")=4),T11*$B$5,IF(COUNTIF($B24:T24,"Fail")=3,T11*$B$4,0))))</f>
        <v/>
      </c>
      <c r="U38" s="100" t="str">
        <f>IF(U11="","",IF(COUNTIF($B24:U24,"Fail")&gt;=6,U11*$B$6,IF(OR(COUNTIF($B24:U24,"Fail")=5,COUNTIF($B24:U24,"Fail")=4),U11*$B$5,IF(COUNTIF($B24:U24,"Fail")=3,U11*$B$4,0))))</f>
        <v/>
      </c>
      <c r="V38" s="100" t="str">
        <f>IF(V11="","",IF(COUNTIF($B24:V24,"Fail")&gt;=6,V11*$B$6,IF(OR(COUNTIF($B24:V24,"Fail")=5,COUNTIF($B24:V24,"Fail")=4),V11*$B$5,IF(COUNTIF($B24:V24,"Fail")=3,V11*$B$4,0))))</f>
        <v/>
      </c>
      <c r="W38" s="100" t="str">
        <f>IF(W11="","",IF(COUNTIF($B24:W24,"Fail")&gt;=6,W11*$B$6,IF(OR(COUNTIF($B24:W24,"Fail")=5,COUNTIF($B24:W24,"Fail")=4),W11*$B$5,IF(COUNTIF($B24:W24,"Fail")=3,W11*$B$4,0))))</f>
        <v/>
      </c>
      <c r="X38" s="100" t="str">
        <f>IF(X11="","",IF(COUNTIF($B24:X24,"Fail")&gt;=6,X11*$B$6,IF(OR(COUNTIF($B24:X24,"Fail")=5,COUNTIF($B24:X24,"Fail")=4),X11*$B$5,IF(COUNTIF($B24:X24,"Fail")=3,X11*$B$4,0))))</f>
        <v/>
      </c>
      <c r="Y38" s="101" t="str">
        <f>IF(Y11="","",IF(COUNTIF($B24:Y24,"Fail")&gt;=6,Y11*$B$6,IF(OR(COUNTIF($B24:Y24,"Fail")=5,COUNTIF($B24:Y24,"Fail")=4),Y11*$B$5,IF(COUNTIF($B24:Y24,"Fail")=3,Y11*$B$4,0))))</f>
        <v/>
      </c>
      <c r="Z38" s="99" t="str">
        <f>IF(Z11="","",IF(COUNTIF($B24:Z24,"Fail")&gt;=6,Z11*$B$6,IF(OR(COUNTIF($B24:Z24,"Fail")=5,COUNTIF($B24:Z24,"Fail")=4),Z11*$B$5,IF(COUNTIF($B24:Z24,"Fail")=3,Z11*$B$4,0))))</f>
        <v/>
      </c>
      <c r="AA38" s="100" t="str">
        <f>IF(AA11="","",IF(COUNTIF($B24:AA24,"Fail")&gt;=6,AA11*$B$6,IF(OR(COUNTIF($B24:AA24,"Fail")=5,COUNTIF($B24:AA24,"Fail")=4),AA11*$B$5,IF(COUNTIF($B24:AA24,"Fail")=3,AA11*$B$4,0))))</f>
        <v/>
      </c>
      <c r="AB38" s="100" t="str">
        <f>IF(AB11="","",IF(COUNTIF($B24:AB24,"Fail")&gt;=6,AB11*$B$6,IF(OR(COUNTIF($B24:AB24,"Fail")=5,COUNTIF($B24:AB24,"Fail")=4),AB11*$B$5,IF(COUNTIF($B24:AB24,"Fail")=3,AB11*$B$4,0))))</f>
        <v/>
      </c>
      <c r="AC38" s="100" t="str">
        <f>IF(AC11="","",IF(COUNTIF($B24:AC24,"Fail")&gt;=6,AC11*$B$6,IF(OR(COUNTIF($B24:AC24,"Fail")=5,COUNTIF($B24:AC24,"Fail")=4),AC11*$B$5,IF(COUNTIF($B24:AC24,"Fail")=3,AC11*$B$4,0))))</f>
        <v/>
      </c>
      <c r="AD38" s="100" t="str">
        <f>IF(AD11="","",IF(COUNTIF($B24:AD24,"Fail")&gt;=6,AD11*$B$6,IF(OR(COUNTIF($B24:AD24,"Fail")=5,COUNTIF($B24:AD24,"Fail")=4),AD11*$B$5,IF(COUNTIF($B24:AD24,"Fail")=3,AD11*$B$4,0))))</f>
        <v/>
      </c>
      <c r="AE38" s="100" t="str">
        <f>IF(AE11="","",IF(COUNTIF($B24:AE24,"Fail")&gt;=6,AE11*$B$6,IF(OR(COUNTIF($B24:AE24,"Fail")=5,COUNTIF($B24:AE24,"Fail")=4),AE11*$B$5,IF(COUNTIF($B24:AE24,"Fail")=3,AE11*$B$4,0))))</f>
        <v/>
      </c>
      <c r="AF38" s="100" t="str">
        <f>IF(AF11="","",IF(COUNTIF($B24:AF24,"Fail")&gt;=6,AF11*$B$6,IF(OR(COUNTIF($B24:AF24,"Fail")=5,COUNTIF($B24:AF24,"Fail")=4),AF11*$B$5,IF(COUNTIF($B24:AF24,"Fail")=3,AF11*$B$4,0))))</f>
        <v/>
      </c>
      <c r="AG38" s="100" t="str">
        <f>IF(AG11="","",IF(COUNTIF($B24:AG24,"Fail")&gt;=6,AG11*$B$6,IF(OR(COUNTIF($B24:AG24,"Fail")=5,COUNTIF($B24:AG24,"Fail")=4),AG11*$B$5,IF(COUNTIF($B24:AG24,"Fail")=3,AG11*$B$4,0))))</f>
        <v/>
      </c>
      <c r="AH38" s="100" t="str">
        <f>IF(AH11="","",IF(COUNTIF($B24:AH24,"Fail")&gt;=6,AH11*$B$6,IF(OR(COUNTIF($B24:AH24,"Fail")=5,COUNTIF($B24:AH24,"Fail")=4),AH11*$B$5,IF(COUNTIF($B24:AH24,"Fail")=3,AH11*$B$4,0))))</f>
        <v/>
      </c>
      <c r="AI38" s="100" t="str">
        <f>IF(AI11="","",IF(COUNTIF($B24:AI24,"Fail")&gt;=6,AI11*$B$6,IF(OR(COUNTIF($B24:AI24,"Fail")=5,COUNTIF($B24:AI24,"Fail")=4),AI11*$B$5,IF(COUNTIF($B24:AI24,"Fail")=3,AI11*$B$4,0))))</f>
        <v/>
      </c>
      <c r="AJ38" s="100" t="str">
        <f>IF(AJ11="","",IF(COUNTIF($B24:AJ24,"Fail")&gt;=6,AJ11*$B$6,IF(OR(COUNTIF($B24:AJ24,"Fail")=5,COUNTIF($B24:AJ24,"Fail")=4),AJ11*$B$5,IF(COUNTIF($B24:AJ24,"Fail")=3,AJ11*$B$4,0))))</f>
        <v/>
      </c>
      <c r="AK38" s="101" t="str">
        <f>IF(AK11="","",IF(COUNTIF($B24:AK24,"Fail")&gt;=6,AK11*$B$6,IF(OR(COUNTIF($B24:AK24,"Fail")=5,COUNTIF($B24:AK24,"Fail")=4),AK11*$B$5,IF(COUNTIF($B24:AK24,"Fail")=3,AK11*$B$4,0))))</f>
        <v/>
      </c>
      <c r="AL38" s="99" t="str">
        <f>IF(AL11="","",IF(COUNTIF($B24:AL24,"Fail")&gt;=6,AL11*$B$6,IF(OR(COUNTIF($B24:AL24,"Fail")=5,COUNTIF($B24:AL24,"Fail")=4),AL11*$B$5,IF(COUNTIF($B24:AL24,"Fail")=3,AL11*$B$4,0))))</f>
        <v/>
      </c>
      <c r="AM38" s="100" t="str">
        <f>IF(AM11="","",IF(COUNTIF($B24:AM24,"Fail")&gt;=6,AM11*$B$6,IF(OR(COUNTIF($B24:AM24,"Fail")=5,COUNTIF($B24:AM24,"Fail")=4),AM11*$B$5,IF(COUNTIF($B24:AM24,"Fail")=3,AM11*$B$4,0))))</f>
        <v/>
      </c>
      <c r="AN38" s="100" t="str">
        <f>IF(AN11="","",IF(COUNTIF($B24:AN24,"Fail")&gt;=6,AN11*$B$6,IF(OR(COUNTIF($B24:AN24,"Fail")=5,COUNTIF($B24:AN24,"Fail")=4),AN11*$B$5,IF(COUNTIF($B24:AN24,"Fail")=3,AN11*$B$4,0))))</f>
        <v/>
      </c>
      <c r="AO38" s="100" t="str">
        <f>IF(AO11="","",IF(COUNTIF($B24:AO24,"Fail")&gt;=6,AO11*$B$6,IF(OR(COUNTIF($B24:AO24,"Fail")=5,COUNTIF($B24:AO24,"Fail")=4),AO11*$B$5,IF(COUNTIF($B24:AO24,"Fail")=3,AO11*$B$4,0))))</f>
        <v/>
      </c>
      <c r="AP38" s="100" t="str">
        <f>IF(AP11="","",IF(COUNTIF($B24:AP24,"Fail")&gt;=6,AP11*$B$6,IF(OR(COUNTIF($B24:AP24,"Fail")=5,COUNTIF($B24:AP24,"Fail")=4),AP11*$B$5,IF(COUNTIF($B24:AP24,"Fail")=3,AP11*$B$4,0))))</f>
        <v/>
      </c>
      <c r="AQ38" s="100" t="str">
        <f>IF(AQ11="","",IF(COUNTIF($B24:AQ24,"Fail")&gt;=6,AQ11*$B$6,IF(OR(COUNTIF($B24:AQ24,"Fail")=5,COUNTIF($B24:AQ24,"Fail")=4),AQ11*$B$5,IF(COUNTIF($B24:AQ24,"Fail")=3,AQ11*$B$4,0))))</f>
        <v/>
      </c>
      <c r="AR38" s="100" t="str">
        <f>IF(AR11="","",IF(COUNTIF($B24:AR24,"Fail")&gt;=6,AR11*$B$6,IF(OR(COUNTIF($B24:AR24,"Fail")=5,COUNTIF($B24:AR24,"Fail")=4),AR11*$B$5,IF(COUNTIF($B24:AR24,"Fail")=3,AR11*$B$4,0))))</f>
        <v/>
      </c>
      <c r="AS38" s="100" t="str">
        <f>IF(AS11="","",IF(COUNTIF($B24:AS24,"Fail")&gt;=6,AS11*$B$6,IF(OR(COUNTIF($B24:AS24,"Fail")=5,COUNTIF($B24:AS24,"Fail")=4),AS11*$B$5,IF(COUNTIF($B24:AS24,"Fail")=3,AS11*$B$4,0))))</f>
        <v/>
      </c>
      <c r="AT38" s="100" t="str">
        <f>IF(AT11="","",IF(COUNTIF($B24:AT24,"Fail")&gt;=6,AT11*$B$6,IF(OR(COUNTIF($B24:AT24,"Fail")=5,COUNTIF($B24:AT24,"Fail")=4),AT11*$B$5,IF(COUNTIF($B24:AT24,"Fail")=3,AT11*$B$4,0))))</f>
        <v/>
      </c>
      <c r="AU38" s="100" t="str">
        <f>IF(AU11="","",IF(COUNTIF($B24:AU24,"Fail")&gt;=6,AU11*$B$6,IF(OR(COUNTIF($B24:AU24,"Fail")=5,COUNTIF($B24:AU24,"Fail")=4),AU11*$B$5,IF(COUNTIF($B24:AU24,"Fail")=3,AU11*$B$4,0))))</f>
        <v/>
      </c>
      <c r="AV38" s="100" t="str">
        <f>IF(AV11="","",IF(COUNTIF($B24:AV24,"Fail")&gt;=6,AV11*$B$6,IF(OR(COUNTIF($B24:AV24,"Fail")=5,COUNTIF($B24:AV24,"Fail")=4),AV11*$B$5,IF(COUNTIF($B24:AV24,"Fail")=3,AV11*$B$4,0))))</f>
        <v/>
      </c>
      <c r="AW38" s="101" t="str">
        <f>IF(AW11="","",IF(COUNTIF($B24:AW24,"Fail")&gt;=6,AW11*$B$6,IF(OR(COUNTIF($B24:AW24,"Fail")=5,COUNTIF($B24:AW24,"Fail")=4),AW11*$B$5,IF(COUNTIF($B24:AW24,"Fail")=3,AW11*$B$4,0))))</f>
        <v/>
      </c>
      <c r="AX38" s="99" t="str">
        <f>IF(AX11="","",IF(COUNTIF($B24:AX24,"Fail")&gt;=6,AX11*$B$6,IF(OR(COUNTIF($B24:AX24,"Fail")=5,COUNTIF($B24:AX24,"Fail")=4),AX11*$B$5,IF(COUNTIF($B24:AX24,"Fail")=3,AX11*$B$4,0))))</f>
        <v/>
      </c>
      <c r="AY38" s="100" t="str">
        <f>IF(AY11="","",IF(COUNTIF($B24:AY24,"Fail")&gt;=6,AY11*$B$6,IF(OR(COUNTIF($B24:AY24,"Fail")=5,COUNTIF($B24:AY24,"Fail")=4),AY11*$B$5,IF(COUNTIF($B24:AY24,"Fail")=3,AY11*$B$4,0))))</f>
        <v/>
      </c>
      <c r="AZ38" s="100" t="str">
        <f>IF(AZ11="","",IF(COUNTIF($B24:AZ24,"Fail")&gt;=6,AZ11*$B$6,IF(OR(COUNTIF($B24:AZ24,"Fail")=5,COUNTIF($B24:AZ24,"Fail")=4),AZ11*$B$5,IF(COUNTIF($B24:AZ24,"Fail")=3,AZ11*$B$4,0))))</f>
        <v/>
      </c>
      <c r="BA38" s="100" t="str">
        <f>IF(BA11="","",IF(COUNTIF($B24:BA24,"Fail")&gt;=6,BA11*$B$6,IF(OR(COUNTIF($B24:BA24,"Fail")=5,COUNTIF($B24:BA24,"Fail")=4),BA11*$B$5,IF(COUNTIF($B24:BA24,"Fail")=3,BA11*$B$4,0))))</f>
        <v/>
      </c>
      <c r="BB38" s="100" t="str">
        <f>IF(BB11="","",IF(COUNTIF($B24:BB24,"Fail")&gt;=6,BB11*$B$6,IF(OR(COUNTIF($B24:BB24,"Fail")=5,COUNTIF($B24:BB24,"Fail")=4),BB11*$B$5,IF(COUNTIF($B24:BB24,"Fail")=3,BB11*$B$4,0))))</f>
        <v/>
      </c>
      <c r="BC38" s="100" t="str">
        <f>IF(BC11="","",IF(COUNTIF($B24:BC24,"Fail")&gt;=6,BC11*$B$6,IF(OR(COUNTIF($B24:BC24,"Fail")=5,COUNTIF($B24:BC24,"Fail")=4),BC11*$B$5,IF(COUNTIF($B24:BC24,"Fail")=3,BC11*$B$4,0))))</f>
        <v/>
      </c>
      <c r="BD38" s="100" t="str">
        <f>IF(BD11="","",IF(COUNTIF($B24:BD24,"Fail")&gt;=6,BD11*$B$6,IF(OR(COUNTIF($B24:BD24,"Fail")=5,COUNTIF($B24:BD24,"Fail")=4),BD11*$B$5,IF(COUNTIF($B24:BD24,"Fail")=3,BD11*$B$4,0))))</f>
        <v/>
      </c>
      <c r="BE38" s="100" t="str">
        <f>IF(BE11="","",IF(COUNTIF($B24:BE24,"Fail")&gt;=6,BE11*$B$6,IF(OR(COUNTIF($B24:BE24,"Fail")=5,COUNTIF($B24:BE24,"Fail")=4),BE11*$B$5,IF(COUNTIF($B24:BE24,"Fail")=3,BE11*$B$4,0))))</f>
        <v/>
      </c>
      <c r="BF38" s="100" t="str">
        <f>IF(BF11="","",IF(COUNTIF($B24:BF24,"Fail")&gt;=6,BF11*$B$6,IF(OR(COUNTIF($B24:BF24,"Fail")=5,COUNTIF($B24:BF24,"Fail")=4),BF11*$B$5,IF(COUNTIF($B24:BF24,"Fail")=3,BF11*$B$4,0))))</f>
        <v/>
      </c>
      <c r="BG38" s="100" t="str">
        <f>IF(BG11="","",IF(COUNTIF($B24:BG24,"Fail")&gt;=6,BG11*$B$6,IF(OR(COUNTIF($B24:BG24,"Fail")=5,COUNTIF($B24:BG24,"Fail")=4),BG11*$B$5,IF(COUNTIF($B24:BG24,"Fail")=3,BG11*$B$4,0))))</f>
        <v/>
      </c>
      <c r="BH38" s="100" t="str">
        <f>IF(BH11="","",IF(COUNTIF($B24:BH24,"Fail")&gt;=6,BH11*$B$6,IF(OR(COUNTIF($B24:BH24,"Fail")=5,COUNTIF($B24:BH24,"Fail")=4),BH11*$B$5,IF(COUNTIF($B24:BH24,"Fail")=3,BH11*$B$4,0))))</f>
        <v/>
      </c>
      <c r="BI38" s="101" t="str">
        <f>IF(BI11="","",IF(COUNTIF($B24:BI24,"Fail")&gt;=6,BI11*$B$6,IF(OR(COUNTIF($B24:BI24,"Fail")=5,COUNTIF($B24:BI24,"Fail")=4),BI11*$B$5,IF(COUNTIF($B24:BI24,"Fail")=3,BI11*$B$4,0))))</f>
        <v/>
      </c>
    </row>
    <row r="39" spans="1:61" s="15" customFormat="1" x14ac:dyDescent="0.25">
      <c r="A39" s="87" t="s">
        <v>43</v>
      </c>
      <c r="B39" s="102" t="str">
        <f t="shared" ref="B39:B47" si="12">IF(B12="","",IF(COUNTIF(A25:B25,"Fail")&gt;=6,B12*$B$6,IF(OR(COUNTIF(A25:B25,"Fail")=5,COUNTIF(A25:B25,"Fail")=4),B12*$B$5,IF(COUNTIF(A25:B25,"Fail")=3,B12*$B$4,0))))</f>
        <v/>
      </c>
      <c r="C39" s="103" t="str">
        <f>IF(C12="","",IF(COUNTIF($B25:C25,"Fail")&gt;=6,C12*$B$6,IF(OR(COUNTIF($B25:C25,"Fail")=5,COUNTIF($B25:C25,"Fail")=4),C12*$B$5,IF(COUNTIF($B25:C25,"Fail")=3,C12*$B$4,0))))</f>
        <v/>
      </c>
      <c r="D39" s="103" t="str">
        <f>IF(D12="","",IF(COUNTIF($B25:D25,"Fail")&gt;=6,D12*$B$6,IF(OR(COUNTIF($B25:D25,"Fail")=5,COUNTIF($B25:D25,"Fail")=4),D12*$B$5,IF(COUNTIF($B25:D25,"Fail")=3,D12*$B$4,0))))</f>
        <v/>
      </c>
      <c r="E39" s="103" t="str">
        <f>IF(E12="","",IF(COUNTIF($B25:E25,"Fail")&gt;=6,E12*$B$6,IF(OR(COUNTIF($B25:E25,"Fail")=5,COUNTIF($B25:E25,"Fail")=4),E12*$B$5,IF(COUNTIF($B25:E25,"Fail")=3,E12*$B$4,0))))</f>
        <v/>
      </c>
      <c r="F39" s="103" t="str">
        <f>IF(F12="","",IF(COUNTIF($B25:F25,"Fail")&gt;=6,F12*$B$6,IF(OR(COUNTIF($B25:F25,"Fail")=5,COUNTIF($B25:F25,"Fail")=4),F12*$B$5,IF(COUNTIF($B25:F25,"Fail")=3,F12*$B$4,0))))</f>
        <v/>
      </c>
      <c r="G39" s="103" t="str">
        <f>IF(G12="","",IF(COUNTIF($B25:G25,"Fail")&gt;=6,G12*$B$6,IF(OR(COUNTIF($B25:G25,"Fail")=5,COUNTIF($B25:G25,"Fail")=4),G12*$B$5,IF(COUNTIF($B25:G25,"Fail")=3,G12*$B$4,0))))</f>
        <v/>
      </c>
      <c r="H39" s="103" t="str">
        <f>IF(H12="","",IF(COUNTIF($B25:H25,"Fail")&gt;=6,H12*$B$6,IF(OR(COUNTIF($B25:H25,"Fail")=5,COUNTIF($B25:H25,"Fail")=4),H12*$B$5,IF(COUNTIF($B25:H25,"Fail")=3,H12*$B$4,0))))</f>
        <v/>
      </c>
      <c r="I39" s="103" t="str">
        <f>IF(I12="","",IF(COUNTIF($B25:I25,"Fail")&gt;=6,I12*$B$6,IF(OR(COUNTIF($B25:I25,"Fail")=5,COUNTIF($B25:I25,"Fail")=4),I12*$B$5,IF(COUNTIF($B25:I25,"Fail")=3,I12*$B$4,0))))</f>
        <v/>
      </c>
      <c r="J39" s="103" t="str">
        <f>IF(J12="","",IF(COUNTIF($B25:J25,"Fail")&gt;=6,J12*$B$6,IF(OR(COUNTIF($B25:J25,"Fail")=5,COUNTIF($B25:J25,"Fail")=4),J12*$B$5,IF(COUNTIF($B25:J25,"Fail")=3,J12*$B$4,0))))</f>
        <v/>
      </c>
      <c r="K39" s="103" t="str">
        <f>IF(K12="","",IF(COUNTIF($B25:K25,"Fail")&gt;=6,K12*$B$6,IF(OR(COUNTIF($B25:K25,"Fail")=5,COUNTIF($B25:K25,"Fail")=4),K12*$B$5,IF(COUNTIF($B25:K25,"Fail")=3,K12*$B$4,0))))</f>
        <v/>
      </c>
      <c r="L39" s="103" t="str">
        <f>IF(L12="","",IF(COUNTIF($B25:L25,"Fail")&gt;=6,L12*$B$6,IF(OR(COUNTIF($B25:L25,"Fail")=5,COUNTIF($B25:L25,"Fail")=4),L12*$B$5,IF(COUNTIF($B25:L25,"Fail")=3,L12*$B$4,0))))</f>
        <v/>
      </c>
      <c r="M39" s="104" t="str">
        <f>IF(M12="","",IF(COUNTIF($B25:M25,"Fail")&gt;=6,M12*$B$6,IF(OR(COUNTIF($B25:M25,"Fail")=5,COUNTIF($B25:M25,"Fail")=4),M12*$B$5,IF(COUNTIF($B25:M25,"Fail")=3,M12*$B$4,0))))</f>
        <v/>
      </c>
      <c r="N39" s="102" t="str">
        <f>IF(N12="","",IF(COUNTIF($B25:N25,"Fail")&gt;=6,N12*$B$6,IF(OR(COUNTIF($B25:N25,"Fail")=5,COUNTIF($B25:N25,"Fail")=4),N12*$B$5,IF(COUNTIF($B25:N25,"Fail")=3,N12*$B$4,0))))</f>
        <v/>
      </c>
      <c r="O39" s="103" t="str">
        <f>IF(O12="","",IF(COUNTIF($B25:O25,"Fail")&gt;=6,O12*$B$6,IF(OR(COUNTIF($B25:O25,"Fail")=5,COUNTIF($B25:O25,"Fail")=4),O12*$B$5,IF(COUNTIF($B25:O25,"Fail")=3,O12*$B$4,0))))</f>
        <v/>
      </c>
      <c r="P39" s="103" t="str">
        <f>IF(P12="","",IF(COUNTIF($B25:P25,"Fail")&gt;=6,P12*$B$6,IF(OR(COUNTIF($B25:P25,"Fail")=5,COUNTIF($B25:P25,"Fail")=4),P12*$B$5,IF(COUNTIF($B25:P25,"Fail")=3,P12*$B$4,0))))</f>
        <v/>
      </c>
      <c r="Q39" s="103" t="str">
        <f>IF(Q12="","",IF(COUNTIF($B25:Q25,"Fail")&gt;=6,Q12*$B$6,IF(OR(COUNTIF($B25:Q25,"Fail")=5,COUNTIF($B25:Q25,"Fail")=4),Q12*$B$5,IF(COUNTIF($B25:Q25,"Fail")=3,Q12*$B$4,0))))</f>
        <v/>
      </c>
      <c r="R39" s="103" t="str">
        <f>IF(R12="","",IF(COUNTIF($B25:R25,"Fail")&gt;=6,R12*$B$6,IF(OR(COUNTIF($B25:R25,"Fail")=5,COUNTIF($B25:R25,"Fail")=4),R12*$B$5,IF(COUNTIF($B25:R25,"Fail")=3,R12*$B$4,0))))</f>
        <v/>
      </c>
      <c r="S39" s="103" t="str">
        <f>IF(S12="","",IF(COUNTIF($B25:S25,"Fail")&gt;=6,S12*$B$6,IF(OR(COUNTIF($B25:S25,"Fail")=5,COUNTIF($B25:S25,"Fail")=4),S12*$B$5,IF(COUNTIF($B25:S25,"Fail")=3,S12*$B$4,0))))</f>
        <v/>
      </c>
      <c r="T39" s="103" t="str">
        <f>IF(T12="","",IF(COUNTIF($B25:T25,"Fail")&gt;=6,T12*$B$6,IF(OR(COUNTIF($B25:T25,"Fail")=5,COUNTIF($B25:T25,"Fail")=4),T12*$B$5,IF(COUNTIF($B25:T25,"Fail")=3,T12*$B$4,0))))</f>
        <v/>
      </c>
      <c r="U39" s="103" t="str">
        <f>IF(U12="","",IF(COUNTIF($B25:U25,"Fail")&gt;=6,U12*$B$6,IF(OR(COUNTIF($B25:U25,"Fail")=5,COUNTIF($B25:U25,"Fail")=4),U12*$B$5,IF(COUNTIF($B25:U25,"Fail")=3,U12*$B$4,0))))</f>
        <v/>
      </c>
      <c r="V39" s="103" t="str">
        <f>IF(V12="","",IF(COUNTIF($B25:V25,"Fail")&gt;=6,V12*$B$6,IF(OR(COUNTIF($B25:V25,"Fail")=5,COUNTIF($B25:V25,"Fail")=4),V12*$B$5,IF(COUNTIF($B25:V25,"Fail")=3,V12*$B$4,0))))</f>
        <v/>
      </c>
      <c r="W39" s="103" t="str">
        <f>IF(W12="","",IF(COUNTIF($B25:W25,"Fail")&gt;=6,W12*$B$6,IF(OR(COUNTIF($B25:W25,"Fail")=5,COUNTIF($B25:W25,"Fail")=4),W12*$B$5,IF(COUNTIF($B25:W25,"Fail")=3,W12*$B$4,0))))</f>
        <v/>
      </c>
      <c r="X39" s="103" t="str">
        <f>IF(X12="","",IF(COUNTIF($B25:X25,"Fail")&gt;=6,X12*$B$6,IF(OR(COUNTIF($B25:X25,"Fail")=5,COUNTIF($B25:X25,"Fail")=4),X12*$B$5,IF(COUNTIF($B25:X25,"Fail")=3,X12*$B$4,0))))</f>
        <v/>
      </c>
      <c r="Y39" s="104" t="str">
        <f>IF(Y12="","",IF(COUNTIF($B25:Y25,"Fail")&gt;=6,Y12*$B$6,IF(OR(COUNTIF($B25:Y25,"Fail")=5,COUNTIF($B25:Y25,"Fail")=4),Y12*$B$5,IF(COUNTIF($B25:Y25,"Fail")=3,Y12*$B$4,0))))</f>
        <v/>
      </c>
      <c r="Z39" s="102" t="str">
        <f>IF(Z12="","",IF(COUNTIF($B25:Z25,"Fail")&gt;=6,Z12*$B$6,IF(OR(COUNTIF($B25:Z25,"Fail")=5,COUNTIF($B25:Z25,"Fail")=4),Z12*$B$5,IF(COUNTIF($B25:Z25,"Fail")=3,Z12*$B$4,0))))</f>
        <v/>
      </c>
      <c r="AA39" s="103" t="str">
        <f>IF(AA12="","",IF(COUNTIF($B25:AA25,"Fail")&gt;=6,AA12*$B$6,IF(OR(COUNTIF($B25:AA25,"Fail")=5,COUNTIF($B25:AA25,"Fail")=4),AA12*$B$5,IF(COUNTIF($B25:AA25,"Fail")=3,AA12*$B$4,0))))</f>
        <v/>
      </c>
      <c r="AB39" s="103" t="str">
        <f>IF(AB12="","",IF(COUNTIF($B25:AB25,"Fail")&gt;=6,AB12*$B$6,IF(OR(COUNTIF($B25:AB25,"Fail")=5,COUNTIF($B25:AB25,"Fail")=4),AB12*$B$5,IF(COUNTIF($B25:AB25,"Fail")=3,AB12*$B$4,0))))</f>
        <v/>
      </c>
      <c r="AC39" s="103" t="str">
        <f>IF(AC12="","",IF(COUNTIF($B25:AC25,"Fail")&gt;=6,AC12*$B$6,IF(OR(COUNTIF($B25:AC25,"Fail")=5,COUNTIF($B25:AC25,"Fail")=4),AC12*$B$5,IF(COUNTIF($B25:AC25,"Fail")=3,AC12*$B$4,0))))</f>
        <v/>
      </c>
      <c r="AD39" s="103" t="str">
        <f>IF(AD12="","",IF(COUNTIF($B25:AD25,"Fail")&gt;=6,AD12*$B$6,IF(OR(COUNTIF($B25:AD25,"Fail")=5,COUNTIF($B25:AD25,"Fail")=4),AD12*$B$5,IF(COUNTIF($B25:AD25,"Fail")=3,AD12*$B$4,0))))</f>
        <v/>
      </c>
      <c r="AE39" s="103" t="str">
        <f>IF(AE12="","",IF(COUNTIF($B25:AE25,"Fail")&gt;=6,AE12*$B$6,IF(OR(COUNTIF($B25:AE25,"Fail")=5,COUNTIF($B25:AE25,"Fail")=4),AE12*$B$5,IF(COUNTIF($B25:AE25,"Fail")=3,AE12*$B$4,0))))</f>
        <v/>
      </c>
      <c r="AF39" s="103" t="str">
        <f>IF(AF12="","",IF(COUNTIF($B25:AF25,"Fail")&gt;=6,AF12*$B$6,IF(OR(COUNTIF($B25:AF25,"Fail")=5,COUNTIF($B25:AF25,"Fail")=4),AF12*$B$5,IF(COUNTIF($B25:AF25,"Fail")=3,AF12*$B$4,0))))</f>
        <v/>
      </c>
      <c r="AG39" s="103" t="str">
        <f>IF(AG12="","",IF(COUNTIF($B25:AG25,"Fail")&gt;=6,AG12*$B$6,IF(OR(COUNTIF($B25:AG25,"Fail")=5,COUNTIF($B25:AG25,"Fail")=4),AG12*$B$5,IF(COUNTIF($B25:AG25,"Fail")=3,AG12*$B$4,0))))</f>
        <v/>
      </c>
      <c r="AH39" s="103" t="str">
        <f>IF(AH12="","",IF(COUNTIF($B25:AH25,"Fail")&gt;=6,AH12*$B$6,IF(OR(COUNTIF($B25:AH25,"Fail")=5,COUNTIF($B25:AH25,"Fail")=4),AH12*$B$5,IF(COUNTIF($B25:AH25,"Fail")=3,AH12*$B$4,0))))</f>
        <v/>
      </c>
      <c r="AI39" s="103" t="str">
        <f>IF(AI12="","",IF(COUNTIF($B25:AI25,"Fail")&gt;=6,AI12*$B$6,IF(OR(COUNTIF($B25:AI25,"Fail")=5,COUNTIF($B25:AI25,"Fail")=4),AI12*$B$5,IF(COUNTIF($B25:AI25,"Fail")=3,AI12*$B$4,0))))</f>
        <v/>
      </c>
      <c r="AJ39" s="103" t="str">
        <f>IF(AJ12="","",IF(COUNTIF($B25:AJ25,"Fail")&gt;=6,AJ12*$B$6,IF(OR(COUNTIF($B25:AJ25,"Fail")=5,COUNTIF($B25:AJ25,"Fail")=4),AJ12*$B$5,IF(COUNTIF($B25:AJ25,"Fail")=3,AJ12*$B$4,0))))</f>
        <v/>
      </c>
      <c r="AK39" s="104" t="str">
        <f>IF(AK12="","",IF(COUNTIF($B25:AK25,"Fail")&gt;=6,AK12*$B$6,IF(OR(COUNTIF($B25:AK25,"Fail")=5,COUNTIF($B25:AK25,"Fail")=4),AK12*$B$5,IF(COUNTIF($B25:AK25,"Fail")=3,AK12*$B$4,0))))</f>
        <v/>
      </c>
      <c r="AL39" s="102" t="str">
        <f>IF(AL12="","",IF(COUNTIF($B25:AL25,"Fail")&gt;=6,AL12*$B$6,IF(OR(COUNTIF($B25:AL25,"Fail")=5,COUNTIF($B25:AL25,"Fail")=4),AL12*$B$5,IF(COUNTIF($B25:AL25,"Fail")=3,AL12*$B$4,0))))</f>
        <v/>
      </c>
      <c r="AM39" s="103" t="str">
        <f>IF(AM12="","",IF(COUNTIF($B25:AM25,"Fail")&gt;=6,AM12*$B$6,IF(OR(COUNTIF($B25:AM25,"Fail")=5,COUNTIF($B25:AM25,"Fail")=4),AM12*$B$5,IF(COUNTIF($B25:AM25,"Fail")=3,AM12*$B$4,0))))</f>
        <v/>
      </c>
      <c r="AN39" s="103" t="str">
        <f>IF(AN12="","",IF(COUNTIF($B25:AN25,"Fail")&gt;=6,AN12*$B$6,IF(OR(COUNTIF($B25:AN25,"Fail")=5,COUNTIF($B25:AN25,"Fail")=4),AN12*$B$5,IF(COUNTIF($B25:AN25,"Fail")=3,AN12*$B$4,0))))</f>
        <v/>
      </c>
      <c r="AO39" s="103" t="str">
        <f>IF(AO12="","",IF(COUNTIF($B25:AO25,"Fail")&gt;=6,AO12*$B$6,IF(OR(COUNTIF($B25:AO25,"Fail")=5,COUNTIF($B25:AO25,"Fail")=4),AO12*$B$5,IF(COUNTIF($B25:AO25,"Fail")=3,AO12*$B$4,0))))</f>
        <v/>
      </c>
      <c r="AP39" s="103" t="str">
        <f>IF(AP12="","",IF(COUNTIF($B25:AP25,"Fail")&gt;=6,AP12*$B$6,IF(OR(COUNTIF($B25:AP25,"Fail")=5,COUNTIF($B25:AP25,"Fail")=4),AP12*$B$5,IF(COUNTIF($B25:AP25,"Fail")=3,AP12*$B$4,0))))</f>
        <v/>
      </c>
      <c r="AQ39" s="103" t="str">
        <f>IF(AQ12="","",IF(COUNTIF($B25:AQ25,"Fail")&gt;=6,AQ12*$B$6,IF(OR(COUNTIF($B25:AQ25,"Fail")=5,COUNTIF($B25:AQ25,"Fail")=4),AQ12*$B$5,IF(COUNTIF($B25:AQ25,"Fail")=3,AQ12*$B$4,0))))</f>
        <v/>
      </c>
      <c r="AR39" s="103" t="str">
        <f>IF(AR12="","",IF(COUNTIF($B25:AR25,"Fail")&gt;=6,AR12*$B$6,IF(OR(COUNTIF($B25:AR25,"Fail")=5,COUNTIF($B25:AR25,"Fail")=4),AR12*$B$5,IF(COUNTIF($B25:AR25,"Fail")=3,AR12*$B$4,0))))</f>
        <v/>
      </c>
      <c r="AS39" s="103" t="str">
        <f>IF(AS12="","",IF(COUNTIF($B25:AS25,"Fail")&gt;=6,AS12*$B$6,IF(OR(COUNTIF($B25:AS25,"Fail")=5,COUNTIF($B25:AS25,"Fail")=4),AS12*$B$5,IF(COUNTIF($B25:AS25,"Fail")=3,AS12*$B$4,0))))</f>
        <v/>
      </c>
      <c r="AT39" s="103" t="str">
        <f>IF(AT12="","",IF(COUNTIF($B25:AT25,"Fail")&gt;=6,AT12*$B$6,IF(OR(COUNTIF($B25:AT25,"Fail")=5,COUNTIF($B25:AT25,"Fail")=4),AT12*$B$5,IF(COUNTIF($B25:AT25,"Fail")=3,AT12*$B$4,0))))</f>
        <v/>
      </c>
      <c r="AU39" s="103" t="str">
        <f>IF(AU12="","",IF(COUNTIF($B25:AU25,"Fail")&gt;=6,AU12*$B$6,IF(OR(COUNTIF($B25:AU25,"Fail")=5,COUNTIF($B25:AU25,"Fail")=4),AU12*$B$5,IF(COUNTIF($B25:AU25,"Fail")=3,AU12*$B$4,0))))</f>
        <v/>
      </c>
      <c r="AV39" s="103" t="str">
        <f>IF(AV12="","",IF(COUNTIF($B25:AV25,"Fail")&gt;=6,AV12*$B$6,IF(OR(COUNTIF($B25:AV25,"Fail")=5,COUNTIF($B25:AV25,"Fail")=4),AV12*$B$5,IF(COUNTIF($B25:AV25,"Fail")=3,AV12*$B$4,0))))</f>
        <v/>
      </c>
      <c r="AW39" s="104" t="str">
        <f>IF(AW12="","",IF(COUNTIF($B25:AW25,"Fail")&gt;=6,AW12*$B$6,IF(OR(COUNTIF($B25:AW25,"Fail")=5,COUNTIF($B25:AW25,"Fail")=4),AW12*$B$5,IF(COUNTIF($B25:AW25,"Fail")=3,AW12*$B$4,0))))</f>
        <v/>
      </c>
      <c r="AX39" s="102" t="str">
        <f>IF(AX12="","",IF(COUNTIF($B25:AX25,"Fail")&gt;=6,AX12*$B$6,IF(OR(COUNTIF($B25:AX25,"Fail")=5,COUNTIF($B25:AX25,"Fail")=4),AX12*$B$5,IF(COUNTIF($B25:AX25,"Fail")=3,AX12*$B$4,0))))</f>
        <v/>
      </c>
      <c r="AY39" s="103" t="str">
        <f>IF(AY12="","",IF(COUNTIF($B25:AY25,"Fail")&gt;=6,AY12*$B$6,IF(OR(COUNTIF($B25:AY25,"Fail")=5,COUNTIF($B25:AY25,"Fail")=4),AY12*$B$5,IF(COUNTIF($B25:AY25,"Fail")=3,AY12*$B$4,0))))</f>
        <v/>
      </c>
      <c r="AZ39" s="103" t="str">
        <f>IF(AZ12="","",IF(COUNTIF($B25:AZ25,"Fail")&gt;=6,AZ12*$B$6,IF(OR(COUNTIF($B25:AZ25,"Fail")=5,COUNTIF($B25:AZ25,"Fail")=4),AZ12*$B$5,IF(COUNTIF($B25:AZ25,"Fail")=3,AZ12*$B$4,0))))</f>
        <v/>
      </c>
      <c r="BA39" s="103" t="str">
        <f>IF(BA12="","",IF(COUNTIF($B25:BA25,"Fail")&gt;=6,BA12*$B$6,IF(OR(COUNTIF($B25:BA25,"Fail")=5,COUNTIF($B25:BA25,"Fail")=4),BA12*$B$5,IF(COUNTIF($B25:BA25,"Fail")=3,BA12*$B$4,0))))</f>
        <v/>
      </c>
      <c r="BB39" s="103" t="str">
        <f>IF(BB12="","",IF(COUNTIF($B25:BB25,"Fail")&gt;=6,BB12*$B$6,IF(OR(COUNTIF($B25:BB25,"Fail")=5,COUNTIF($B25:BB25,"Fail")=4),BB12*$B$5,IF(COUNTIF($B25:BB25,"Fail")=3,BB12*$B$4,0))))</f>
        <v/>
      </c>
      <c r="BC39" s="103" t="str">
        <f>IF(BC12="","",IF(COUNTIF($B25:BC25,"Fail")&gt;=6,BC12*$B$6,IF(OR(COUNTIF($B25:BC25,"Fail")=5,COUNTIF($B25:BC25,"Fail")=4),BC12*$B$5,IF(COUNTIF($B25:BC25,"Fail")=3,BC12*$B$4,0))))</f>
        <v/>
      </c>
      <c r="BD39" s="103" t="str">
        <f>IF(BD12="","",IF(COUNTIF($B25:BD25,"Fail")&gt;=6,BD12*$B$6,IF(OR(COUNTIF($B25:BD25,"Fail")=5,COUNTIF($B25:BD25,"Fail")=4),BD12*$B$5,IF(COUNTIF($B25:BD25,"Fail")=3,BD12*$B$4,0))))</f>
        <v/>
      </c>
      <c r="BE39" s="103" t="str">
        <f>IF(BE12="","",IF(COUNTIF($B25:BE25,"Fail")&gt;=6,BE12*$B$6,IF(OR(COUNTIF($B25:BE25,"Fail")=5,COUNTIF($B25:BE25,"Fail")=4),BE12*$B$5,IF(COUNTIF($B25:BE25,"Fail")=3,BE12*$B$4,0))))</f>
        <v/>
      </c>
      <c r="BF39" s="103" t="str">
        <f>IF(BF12="","",IF(COUNTIF($B25:BF25,"Fail")&gt;=6,BF12*$B$6,IF(OR(COUNTIF($B25:BF25,"Fail")=5,COUNTIF($B25:BF25,"Fail")=4),BF12*$B$5,IF(COUNTIF($B25:BF25,"Fail")=3,BF12*$B$4,0))))</f>
        <v/>
      </c>
      <c r="BG39" s="103" t="str">
        <f>IF(BG12="","",IF(COUNTIF($B25:BG25,"Fail")&gt;=6,BG12*$B$6,IF(OR(COUNTIF($B25:BG25,"Fail")=5,COUNTIF($B25:BG25,"Fail")=4),BG12*$B$5,IF(COUNTIF($B25:BG25,"Fail")=3,BG12*$B$4,0))))</f>
        <v/>
      </c>
      <c r="BH39" s="103" t="str">
        <f>IF(BH12="","",IF(COUNTIF($B25:BH25,"Fail")&gt;=6,BH12*$B$6,IF(OR(COUNTIF($B25:BH25,"Fail")=5,COUNTIF($B25:BH25,"Fail")=4),BH12*$B$5,IF(COUNTIF($B25:BH25,"Fail")=3,BH12*$B$4,0))))</f>
        <v/>
      </c>
      <c r="BI39" s="104" t="str">
        <f>IF(BI12="","",IF(COUNTIF($B25:BI25,"Fail")&gt;=6,BI12*$B$6,IF(OR(COUNTIF($B25:BI25,"Fail")=5,COUNTIF($B25:BI25,"Fail")=4),BI12*$B$5,IF(COUNTIF($B25:BI25,"Fail")=3,BI12*$B$4,0))))</f>
        <v/>
      </c>
    </row>
    <row r="40" spans="1:61" s="15" customFormat="1" x14ac:dyDescent="0.25">
      <c r="A40" s="87" t="s">
        <v>44</v>
      </c>
      <c r="B40" s="102" t="str">
        <f t="shared" si="12"/>
        <v/>
      </c>
      <c r="C40" s="103" t="str">
        <f>IF(C13="","",IF(COUNTIF($B26:C26,"Fail")&gt;=6,C13*$B$6,IF(OR(COUNTIF($B26:C26,"Fail")=5,COUNTIF($B26:C26,"Fail")=4),C13*$B$5,IF(COUNTIF($B26:C26,"Fail")=3,C13*$B$4,0))))</f>
        <v/>
      </c>
      <c r="D40" s="103" t="str">
        <f>IF(D13="","",IF(COUNTIF($B26:D26,"Fail")&gt;=6,D13*$B$6,IF(OR(COUNTIF($B26:D26,"Fail")=5,COUNTIF($B26:D26,"Fail")=4),D13*$B$5,IF(COUNTIF($B26:D26,"Fail")=3,D13*$B$4,0))))</f>
        <v/>
      </c>
      <c r="E40" s="103" t="str">
        <f>IF(E13="","",IF(COUNTIF($B26:E26,"Fail")&gt;=6,E13*$B$6,IF(OR(COUNTIF($B26:E26,"Fail")=5,COUNTIF($B26:E26,"Fail")=4),E13*$B$5,IF(COUNTIF($B26:E26,"Fail")=3,E13*$B$4,0))))</f>
        <v/>
      </c>
      <c r="F40" s="103" t="str">
        <f>IF(F13="","",IF(COUNTIF($B26:F26,"Fail")&gt;=6,F13*$B$6,IF(OR(COUNTIF($B26:F26,"Fail")=5,COUNTIF($B26:F26,"Fail")=4),F13*$B$5,IF(COUNTIF($B26:F26,"Fail")=3,F13*$B$4,0))))</f>
        <v/>
      </c>
      <c r="G40" s="103" t="str">
        <f>IF(G13="","",IF(COUNTIF($B26:G26,"Fail")&gt;=6,G13*$B$6,IF(OR(COUNTIF($B26:G26,"Fail")=5,COUNTIF($B26:G26,"Fail")=4),G13*$B$5,IF(COUNTIF($B26:G26,"Fail")=3,G13*$B$4,0))))</f>
        <v/>
      </c>
      <c r="H40" s="103" t="str">
        <f>IF(H13="","",IF(COUNTIF($B26:H26,"Fail")&gt;=6,H13*$B$6,IF(OR(COUNTIF($B26:H26,"Fail")=5,COUNTIF($B26:H26,"Fail")=4),H13*$B$5,IF(COUNTIF($B26:H26,"Fail")=3,H13*$B$4,0))))</f>
        <v/>
      </c>
      <c r="I40" s="103" t="str">
        <f>IF(I13="","",IF(COUNTIF($B26:I26,"Fail")&gt;=6,I13*$B$6,IF(OR(COUNTIF($B26:I26,"Fail")=5,COUNTIF($B26:I26,"Fail")=4),I13*$B$5,IF(COUNTIF($B26:I26,"Fail")=3,I13*$B$4,0))))</f>
        <v/>
      </c>
      <c r="J40" s="103" t="str">
        <f>IF(J13="","",IF(COUNTIF($B26:J26,"Fail")&gt;=6,J13*$B$6,IF(OR(COUNTIF($B26:J26,"Fail")=5,COUNTIF($B26:J26,"Fail")=4),J13*$B$5,IF(COUNTIF($B26:J26,"Fail")=3,J13*$B$4,0))))</f>
        <v/>
      </c>
      <c r="K40" s="103" t="str">
        <f>IF(K13="","",IF(COUNTIF($B26:K26,"Fail")&gt;=6,K13*$B$6,IF(OR(COUNTIF($B26:K26,"Fail")=5,COUNTIF($B26:K26,"Fail")=4),K13*$B$5,IF(COUNTIF($B26:K26,"Fail")=3,K13*$B$4,0))))</f>
        <v/>
      </c>
      <c r="L40" s="103" t="str">
        <f>IF(L13="","",IF(COUNTIF($B26:L26,"Fail")&gt;=6,L13*$B$6,IF(OR(COUNTIF($B26:L26,"Fail")=5,COUNTIF($B26:L26,"Fail")=4),L13*$B$5,IF(COUNTIF($B26:L26,"Fail")=3,L13*$B$4,0))))</f>
        <v/>
      </c>
      <c r="M40" s="104" t="str">
        <f>IF(M13="","",IF(COUNTIF($B26:M26,"Fail")&gt;=6,M13*$B$6,IF(OR(COUNTIF($B26:M26,"Fail")=5,COUNTIF($B26:M26,"Fail")=4),M13*$B$5,IF(COUNTIF($B26:M26,"Fail")=3,M13*$B$4,0))))</f>
        <v/>
      </c>
      <c r="N40" s="102" t="str">
        <f>IF(N13="","",IF(COUNTIF($B26:N26,"Fail")&gt;=6,N13*$B$6,IF(OR(COUNTIF($B26:N26,"Fail")=5,COUNTIF($B26:N26,"Fail")=4),N13*$B$5,IF(COUNTIF($B26:N26,"Fail")=3,N13*$B$4,0))))</f>
        <v/>
      </c>
      <c r="O40" s="103" t="str">
        <f>IF(O13="","",IF(COUNTIF($B26:O26,"Fail")&gt;=6,O13*$B$6,IF(OR(COUNTIF($B26:O26,"Fail")=5,COUNTIF($B26:O26,"Fail")=4),O13*$B$5,IF(COUNTIF($B26:O26,"Fail")=3,O13*$B$4,0))))</f>
        <v/>
      </c>
      <c r="P40" s="103" t="str">
        <f>IF(P13="","",IF(COUNTIF($B26:P26,"Fail")&gt;=6,P13*$B$6,IF(OR(COUNTIF($B26:P26,"Fail")=5,COUNTIF($B26:P26,"Fail")=4),P13*$B$5,IF(COUNTIF($B26:P26,"Fail")=3,P13*$B$4,0))))</f>
        <v/>
      </c>
      <c r="Q40" s="103" t="str">
        <f>IF(Q13="","",IF(COUNTIF($B26:Q26,"Fail")&gt;=6,Q13*$B$6,IF(OR(COUNTIF($B26:Q26,"Fail")=5,COUNTIF($B26:Q26,"Fail")=4),Q13*$B$5,IF(COUNTIF($B26:Q26,"Fail")=3,Q13*$B$4,0))))</f>
        <v/>
      </c>
      <c r="R40" s="103" t="str">
        <f>IF(R13="","",IF(COUNTIF($B26:R26,"Fail")&gt;=6,R13*$B$6,IF(OR(COUNTIF($B26:R26,"Fail")=5,COUNTIF($B26:R26,"Fail")=4),R13*$B$5,IF(COUNTIF($B26:R26,"Fail")=3,R13*$B$4,0))))</f>
        <v/>
      </c>
      <c r="S40" s="103" t="str">
        <f>IF(S13="","",IF(COUNTIF($B26:S26,"Fail")&gt;=6,S13*$B$6,IF(OR(COUNTIF($B26:S26,"Fail")=5,COUNTIF($B26:S26,"Fail")=4),S13*$B$5,IF(COUNTIF($B26:S26,"Fail")=3,S13*$B$4,0))))</f>
        <v/>
      </c>
      <c r="T40" s="103" t="str">
        <f>IF(T13="","",IF(COUNTIF($B26:T26,"Fail")&gt;=6,T13*$B$6,IF(OR(COUNTIF($B26:T26,"Fail")=5,COUNTIF($B26:T26,"Fail")=4),T13*$B$5,IF(COUNTIF($B26:T26,"Fail")=3,T13*$B$4,0))))</f>
        <v/>
      </c>
      <c r="U40" s="103" t="str">
        <f>IF(U13="","",IF(COUNTIF($B26:U26,"Fail")&gt;=6,U13*$B$6,IF(OR(COUNTIF($B26:U26,"Fail")=5,COUNTIF($B26:U26,"Fail")=4),U13*$B$5,IF(COUNTIF($B26:U26,"Fail")=3,U13*$B$4,0))))</f>
        <v/>
      </c>
      <c r="V40" s="103" t="str">
        <f>IF(V13="","",IF(COUNTIF($B26:V26,"Fail")&gt;=6,V13*$B$6,IF(OR(COUNTIF($B26:V26,"Fail")=5,COUNTIF($B26:V26,"Fail")=4),V13*$B$5,IF(COUNTIF($B26:V26,"Fail")=3,V13*$B$4,0))))</f>
        <v/>
      </c>
      <c r="W40" s="103" t="str">
        <f>IF(W13="","",IF(COUNTIF($B26:W26,"Fail")&gt;=6,W13*$B$6,IF(OR(COUNTIF($B26:W26,"Fail")=5,COUNTIF($B26:W26,"Fail")=4),W13*$B$5,IF(COUNTIF($B26:W26,"Fail")=3,W13*$B$4,0))))</f>
        <v/>
      </c>
      <c r="X40" s="103" t="str">
        <f>IF(X13="","",IF(COUNTIF($B26:X26,"Fail")&gt;=6,X13*$B$6,IF(OR(COUNTIF($B26:X26,"Fail")=5,COUNTIF($B26:X26,"Fail")=4),X13*$B$5,IF(COUNTIF($B26:X26,"Fail")=3,X13*$B$4,0))))</f>
        <v/>
      </c>
      <c r="Y40" s="104" t="str">
        <f>IF(Y13="","",IF(COUNTIF($B26:Y26,"Fail")&gt;=6,Y13*$B$6,IF(OR(COUNTIF($B26:Y26,"Fail")=5,COUNTIF($B26:Y26,"Fail")=4),Y13*$B$5,IF(COUNTIF($B26:Y26,"Fail")=3,Y13*$B$4,0))))</f>
        <v/>
      </c>
      <c r="Z40" s="102" t="str">
        <f>IF(Z13="","",IF(COUNTIF($B26:Z26,"Fail")&gt;=6,Z13*$B$6,IF(OR(COUNTIF($B26:Z26,"Fail")=5,COUNTIF($B26:Z26,"Fail")=4),Z13*$B$5,IF(COUNTIF($B26:Z26,"Fail")=3,Z13*$B$4,0))))</f>
        <v/>
      </c>
      <c r="AA40" s="103" t="str">
        <f>IF(AA13="","",IF(COUNTIF($B26:AA26,"Fail")&gt;=6,AA13*$B$6,IF(OR(COUNTIF($B26:AA26,"Fail")=5,COUNTIF($B26:AA26,"Fail")=4),AA13*$B$5,IF(COUNTIF($B26:AA26,"Fail")=3,AA13*$B$4,0))))</f>
        <v/>
      </c>
      <c r="AB40" s="103" t="str">
        <f>IF(AB13="","",IF(COUNTIF($B26:AB26,"Fail")&gt;=6,AB13*$B$6,IF(OR(COUNTIF($B26:AB26,"Fail")=5,COUNTIF($B26:AB26,"Fail")=4),AB13*$B$5,IF(COUNTIF($B26:AB26,"Fail")=3,AB13*$B$4,0))))</f>
        <v/>
      </c>
      <c r="AC40" s="103" t="str">
        <f>IF(AC13="","",IF(COUNTIF($B26:AC26,"Fail")&gt;=6,AC13*$B$6,IF(OR(COUNTIF($B26:AC26,"Fail")=5,COUNTIF($B26:AC26,"Fail")=4),AC13*$B$5,IF(COUNTIF($B26:AC26,"Fail")=3,AC13*$B$4,0))))</f>
        <v/>
      </c>
      <c r="AD40" s="103" t="str">
        <f>IF(AD13="","",IF(COUNTIF($B26:AD26,"Fail")&gt;=6,AD13*$B$6,IF(OR(COUNTIF($B26:AD26,"Fail")=5,COUNTIF($B26:AD26,"Fail")=4),AD13*$B$5,IF(COUNTIF($B26:AD26,"Fail")=3,AD13*$B$4,0))))</f>
        <v/>
      </c>
      <c r="AE40" s="103" t="str">
        <f>IF(AE13="","",IF(COUNTIF($B26:AE26,"Fail")&gt;=6,AE13*$B$6,IF(OR(COUNTIF($B26:AE26,"Fail")=5,COUNTIF($B26:AE26,"Fail")=4),AE13*$B$5,IF(COUNTIF($B26:AE26,"Fail")=3,AE13*$B$4,0))))</f>
        <v/>
      </c>
      <c r="AF40" s="103" t="str">
        <f>IF(AF13="","",IF(COUNTIF($B26:AF26,"Fail")&gt;=6,AF13*$B$6,IF(OR(COUNTIF($B26:AF26,"Fail")=5,COUNTIF($B26:AF26,"Fail")=4),AF13*$B$5,IF(COUNTIF($B26:AF26,"Fail")=3,AF13*$B$4,0))))</f>
        <v/>
      </c>
      <c r="AG40" s="103" t="str">
        <f>IF(AG13="","",IF(COUNTIF($B26:AG26,"Fail")&gt;=6,AG13*$B$6,IF(OR(COUNTIF($B26:AG26,"Fail")=5,COUNTIF($B26:AG26,"Fail")=4),AG13*$B$5,IF(COUNTIF($B26:AG26,"Fail")=3,AG13*$B$4,0))))</f>
        <v/>
      </c>
      <c r="AH40" s="103" t="str">
        <f>IF(AH13="","",IF(COUNTIF($B26:AH26,"Fail")&gt;=6,AH13*$B$6,IF(OR(COUNTIF($B26:AH26,"Fail")=5,COUNTIF($B26:AH26,"Fail")=4),AH13*$B$5,IF(COUNTIF($B26:AH26,"Fail")=3,AH13*$B$4,0))))</f>
        <v/>
      </c>
      <c r="AI40" s="103" t="str">
        <f>IF(AI13="","",IF(COUNTIF($B26:AI26,"Fail")&gt;=6,AI13*$B$6,IF(OR(COUNTIF($B26:AI26,"Fail")=5,COUNTIF($B26:AI26,"Fail")=4),AI13*$B$5,IF(COUNTIF($B26:AI26,"Fail")=3,AI13*$B$4,0))))</f>
        <v/>
      </c>
      <c r="AJ40" s="103" t="str">
        <f>IF(AJ13="","",IF(COUNTIF($B26:AJ26,"Fail")&gt;=6,AJ13*$B$6,IF(OR(COUNTIF($B26:AJ26,"Fail")=5,COUNTIF($B26:AJ26,"Fail")=4),AJ13*$B$5,IF(COUNTIF($B26:AJ26,"Fail")=3,AJ13*$B$4,0))))</f>
        <v/>
      </c>
      <c r="AK40" s="104" t="str">
        <f>IF(AK13="","",IF(COUNTIF($B26:AK26,"Fail")&gt;=6,AK13*$B$6,IF(OR(COUNTIF($B26:AK26,"Fail")=5,COUNTIF($B26:AK26,"Fail")=4),AK13*$B$5,IF(COUNTIF($B26:AK26,"Fail")=3,AK13*$B$4,0))))</f>
        <v/>
      </c>
      <c r="AL40" s="102" t="str">
        <f>IF(AL13="","",IF(COUNTIF($B26:AL26,"Fail")&gt;=6,AL13*$B$6,IF(OR(COUNTIF($B26:AL26,"Fail")=5,COUNTIF($B26:AL26,"Fail")=4),AL13*$B$5,IF(COUNTIF($B26:AL26,"Fail")=3,AL13*$B$4,0))))</f>
        <v/>
      </c>
      <c r="AM40" s="103" t="str">
        <f>IF(AM13="","",IF(COUNTIF($B26:AM26,"Fail")&gt;=6,AM13*$B$6,IF(OR(COUNTIF($B26:AM26,"Fail")=5,COUNTIF($B26:AM26,"Fail")=4),AM13*$B$5,IF(COUNTIF($B26:AM26,"Fail")=3,AM13*$B$4,0))))</f>
        <v/>
      </c>
      <c r="AN40" s="103" t="str">
        <f>IF(AN13="","",IF(COUNTIF($B26:AN26,"Fail")&gt;=6,AN13*$B$6,IF(OR(COUNTIF($B26:AN26,"Fail")=5,COUNTIF($B26:AN26,"Fail")=4),AN13*$B$5,IF(COUNTIF($B26:AN26,"Fail")=3,AN13*$B$4,0))))</f>
        <v/>
      </c>
      <c r="AO40" s="103" t="str">
        <f>IF(AO13="","",IF(COUNTIF($B26:AO26,"Fail")&gt;=6,AO13*$B$6,IF(OR(COUNTIF($B26:AO26,"Fail")=5,COUNTIF($B26:AO26,"Fail")=4),AO13*$B$5,IF(COUNTIF($B26:AO26,"Fail")=3,AO13*$B$4,0))))</f>
        <v/>
      </c>
      <c r="AP40" s="103" t="str">
        <f>IF(AP13="","",IF(COUNTIF($B26:AP26,"Fail")&gt;=6,AP13*$B$6,IF(OR(COUNTIF($B26:AP26,"Fail")=5,COUNTIF($B26:AP26,"Fail")=4),AP13*$B$5,IF(COUNTIF($B26:AP26,"Fail")=3,AP13*$B$4,0))))</f>
        <v/>
      </c>
      <c r="AQ40" s="103" t="str">
        <f>IF(AQ13="","",IF(COUNTIF($B26:AQ26,"Fail")&gt;=6,AQ13*$B$6,IF(OR(COUNTIF($B26:AQ26,"Fail")=5,COUNTIF($B26:AQ26,"Fail")=4),AQ13*$B$5,IF(COUNTIF($B26:AQ26,"Fail")=3,AQ13*$B$4,0))))</f>
        <v/>
      </c>
      <c r="AR40" s="103" t="str">
        <f>IF(AR13="","",IF(COUNTIF($B26:AR26,"Fail")&gt;=6,AR13*$B$6,IF(OR(COUNTIF($B26:AR26,"Fail")=5,COUNTIF($B26:AR26,"Fail")=4),AR13*$B$5,IF(COUNTIF($B26:AR26,"Fail")=3,AR13*$B$4,0))))</f>
        <v/>
      </c>
      <c r="AS40" s="103" t="str">
        <f>IF(AS13="","",IF(COUNTIF($B26:AS26,"Fail")&gt;=6,AS13*$B$6,IF(OR(COUNTIF($B26:AS26,"Fail")=5,COUNTIF($B26:AS26,"Fail")=4),AS13*$B$5,IF(COUNTIF($B26:AS26,"Fail")=3,AS13*$B$4,0))))</f>
        <v/>
      </c>
      <c r="AT40" s="103" t="str">
        <f>IF(AT13="","",IF(COUNTIF($B26:AT26,"Fail")&gt;=6,AT13*$B$6,IF(OR(COUNTIF($B26:AT26,"Fail")=5,COUNTIF($B26:AT26,"Fail")=4),AT13*$B$5,IF(COUNTIF($B26:AT26,"Fail")=3,AT13*$B$4,0))))</f>
        <v/>
      </c>
      <c r="AU40" s="103" t="str">
        <f>IF(AU13="","",IF(COUNTIF($B26:AU26,"Fail")&gt;=6,AU13*$B$6,IF(OR(COUNTIF($B26:AU26,"Fail")=5,COUNTIF($B26:AU26,"Fail")=4),AU13*$B$5,IF(COUNTIF($B26:AU26,"Fail")=3,AU13*$B$4,0))))</f>
        <v/>
      </c>
      <c r="AV40" s="103" t="str">
        <f>IF(AV13="","",IF(COUNTIF($B26:AV26,"Fail")&gt;=6,AV13*$B$6,IF(OR(COUNTIF($B26:AV26,"Fail")=5,COUNTIF($B26:AV26,"Fail")=4),AV13*$B$5,IF(COUNTIF($B26:AV26,"Fail")=3,AV13*$B$4,0))))</f>
        <v/>
      </c>
      <c r="AW40" s="104" t="str">
        <f>IF(AW13="","",IF(COUNTIF($B26:AW26,"Fail")&gt;=6,AW13*$B$6,IF(OR(COUNTIF($B26:AW26,"Fail")=5,COUNTIF($B26:AW26,"Fail")=4),AW13*$B$5,IF(COUNTIF($B26:AW26,"Fail")=3,AW13*$B$4,0))))</f>
        <v/>
      </c>
      <c r="AX40" s="102" t="str">
        <f>IF(AX13="","",IF(COUNTIF($B26:AX26,"Fail")&gt;=6,AX13*$B$6,IF(OR(COUNTIF($B26:AX26,"Fail")=5,COUNTIF($B26:AX26,"Fail")=4),AX13*$B$5,IF(COUNTIF($B26:AX26,"Fail")=3,AX13*$B$4,0))))</f>
        <v/>
      </c>
      <c r="AY40" s="103" t="str">
        <f>IF(AY13="","",IF(COUNTIF($B26:AY26,"Fail")&gt;=6,AY13*$B$6,IF(OR(COUNTIF($B26:AY26,"Fail")=5,COUNTIF($B26:AY26,"Fail")=4),AY13*$B$5,IF(COUNTIF($B26:AY26,"Fail")=3,AY13*$B$4,0))))</f>
        <v/>
      </c>
      <c r="AZ40" s="103" t="str">
        <f>IF(AZ13="","",IF(COUNTIF($B26:AZ26,"Fail")&gt;=6,AZ13*$B$6,IF(OR(COUNTIF($B26:AZ26,"Fail")=5,COUNTIF($B26:AZ26,"Fail")=4),AZ13*$B$5,IF(COUNTIF($B26:AZ26,"Fail")=3,AZ13*$B$4,0))))</f>
        <v/>
      </c>
      <c r="BA40" s="103" t="str">
        <f>IF(BA13="","",IF(COUNTIF($B26:BA26,"Fail")&gt;=6,BA13*$B$6,IF(OR(COUNTIF($B26:BA26,"Fail")=5,COUNTIF($B26:BA26,"Fail")=4),BA13*$B$5,IF(COUNTIF($B26:BA26,"Fail")=3,BA13*$B$4,0))))</f>
        <v/>
      </c>
      <c r="BB40" s="103" t="str">
        <f>IF(BB13="","",IF(COUNTIF($B26:BB26,"Fail")&gt;=6,BB13*$B$6,IF(OR(COUNTIF($B26:BB26,"Fail")=5,COUNTIF($B26:BB26,"Fail")=4),BB13*$B$5,IF(COUNTIF($B26:BB26,"Fail")=3,BB13*$B$4,0))))</f>
        <v/>
      </c>
      <c r="BC40" s="103" t="str">
        <f>IF(BC13="","",IF(COUNTIF($B26:BC26,"Fail")&gt;=6,BC13*$B$6,IF(OR(COUNTIF($B26:BC26,"Fail")=5,COUNTIF($B26:BC26,"Fail")=4),BC13*$B$5,IF(COUNTIF($B26:BC26,"Fail")=3,BC13*$B$4,0))))</f>
        <v/>
      </c>
      <c r="BD40" s="103" t="str">
        <f>IF(BD13="","",IF(COUNTIF($B26:BD26,"Fail")&gt;=6,BD13*$B$6,IF(OR(COUNTIF($B26:BD26,"Fail")=5,COUNTIF($B26:BD26,"Fail")=4),BD13*$B$5,IF(COUNTIF($B26:BD26,"Fail")=3,BD13*$B$4,0))))</f>
        <v/>
      </c>
      <c r="BE40" s="103" t="str">
        <f>IF(BE13="","",IF(COUNTIF($B26:BE26,"Fail")&gt;=6,BE13*$B$6,IF(OR(COUNTIF($B26:BE26,"Fail")=5,COUNTIF($B26:BE26,"Fail")=4),BE13*$B$5,IF(COUNTIF($B26:BE26,"Fail")=3,BE13*$B$4,0))))</f>
        <v/>
      </c>
      <c r="BF40" s="103" t="str">
        <f>IF(BF13="","",IF(COUNTIF($B26:BF26,"Fail")&gt;=6,BF13*$B$6,IF(OR(COUNTIF($B26:BF26,"Fail")=5,COUNTIF($B26:BF26,"Fail")=4),BF13*$B$5,IF(COUNTIF($B26:BF26,"Fail")=3,BF13*$B$4,0))))</f>
        <v/>
      </c>
      <c r="BG40" s="103" t="str">
        <f>IF(BG13="","",IF(COUNTIF($B26:BG26,"Fail")&gt;=6,BG13*$B$6,IF(OR(COUNTIF($B26:BG26,"Fail")=5,COUNTIF($B26:BG26,"Fail")=4),BG13*$B$5,IF(COUNTIF($B26:BG26,"Fail")=3,BG13*$B$4,0))))</f>
        <v/>
      </c>
      <c r="BH40" s="103" t="str">
        <f>IF(BH13="","",IF(COUNTIF($B26:BH26,"Fail")&gt;=6,BH13*$B$6,IF(OR(COUNTIF($B26:BH26,"Fail")=5,COUNTIF($B26:BH26,"Fail")=4),BH13*$B$5,IF(COUNTIF($B26:BH26,"Fail")=3,BH13*$B$4,0))))</f>
        <v/>
      </c>
      <c r="BI40" s="104" t="str">
        <f>IF(BI13="","",IF(COUNTIF($B26:BI26,"Fail")&gt;=6,BI13*$B$6,IF(OR(COUNTIF($B26:BI26,"Fail")=5,COUNTIF($B26:BI26,"Fail")=4),BI13*$B$5,IF(COUNTIF($B26:BI26,"Fail")=3,BI13*$B$4,0))))</f>
        <v/>
      </c>
    </row>
    <row r="41" spans="1:61" s="15" customFormat="1" x14ac:dyDescent="0.25">
      <c r="A41" s="87" t="s">
        <v>45</v>
      </c>
      <c r="B41" s="102" t="str">
        <f t="shared" si="12"/>
        <v/>
      </c>
      <c r="C41" s="103" t="str">
        <f>IF(C14="","",IF(COUNTIF($B27:C27,"Fail")&gt;=6,C14*$B$6,IF(OR(COUNTIF($B27:C27,"Fail")=5,COUNTIF($B27:C27,"Fail")=4),C14*$B$5,IF(COUNTIF($B27:C27,"Fail")=3,C14*$B$4,0))))</f>
        <v/>
      </c>
      <c r="D41" s="103" t="str">
        <f>IF(D14="","",IF(COUNTIF($B27:D27,"Fail")&gt;=6,D14*$B$6,IF(OR(COUNTIF($B27:D27,"Fail")=5,COUNTIF($B27:D27,"Fail")=4),D14*$B$5,IF(COUNTIF($B27:D27,"Fail")=3,D14*$B$4,0))))</f>
        <v/>
      </c>
      <c r="E41" s="103" t="str">
        <f>IF(E14="","",IF(COUNTIF($B27:E27,"Fail")&gt;=6,E14*$B$6,IF(OR(COUNTIF($B27:E27,"Fail")=5,COUNTIF($B27:E27,"Fail")=4),E14*$B$5,IF(COUNTIF($B27:E27,"Fail")=3,E14*$B$4,0))))</f>
        <v/>
      </c>
      <c r="F41" s="103" t="str">
        <f>IF(F14="","",IF(COUNTIF($B27:F27,"Fail")&gt;=6,F14*$B$6,IF(OR(COUNTIF($B27:F27,"Fail")=5,COUNTIF($B27:F27,"Fail")=4),F14*$B$5,IF(COUNTIF($B27:F27,"Fail")=3,F14*$B$4,0))))</f>
        <v/>
      </c>
      <c r="G41" s="103" t="str">
        <f>IF(G14="","",IF(COUNTIF($B27:G27,"Fail")&gt;=6,G14*$B$6,IF(OR(COUNTIF($B27:G27,"Fail")=5,COUNTIF($B27:G27,"Fail")=4),G14*$B$5,IF(COUNTIF($B27:G27,"Fail")=3,G14*$B$4,0))))</f>
        <v/>
      </c>
      <c r="H41" s="103" t="str">
        <f>IF(H14="","",IF(COUNTIF($B27:H27,"Fail")&gt;=6,H14*$B$6,IF(OR(COUNTIF($B27:H27,"Fail")=5,COUNTIF($B27:H27,"Fail")=4),H14*$B$5,IF(COUNTIF($B27:H27,"Fail")=3,H14*$B$4,0))))</f>
        <v/>
      </c>
      <c r="I41" s="103" t="str">
        <f>IF(I14="","",IF(COUNTIF($B27:I27,"Fail")&gt;=6,I14*$B$6,IF(OR(COUNTIF($B27:I27,"Fail")=5,COUNTIF($B27:I27,"Fail")=4),I14*$B$5,IF(COUNTIF($B27:I27,"Fail")=3,I14*$B$4,0))))</f>
        <v/>
      </c>
      <c r="J41" s="103" t="str">
        <f>IF(J14="","",IF(COUNTIF($B27:J27,"Fail")&gt;=6,J14*$B$6,IF(OR(COUNTIF($B27:J27,"Fail")=5,COUNTIF($B27:J27,"Fail")=4),J14*$B$5,IF(COUNTIF($B27:J27,"Fail")=3,J14*$B$4,0))))</f>
        <v/>
      </c>
      <c r="K41" s="103" t="str">
        <f>IF(K14="","",IF(COUNTIF($B27:K27,"Fail")&gt;=6,K14*$B$6,IF(OR(COUNTIF($B27:K27,"Fail")=5,COUNTIF($B27:K27,"Fail")=4),K14*$B$5,IF(COUNTIF($B27:K27,"Fail")=3,K14*$B$4,0))))</f>
        <v/>
      </c>
      <c r="L41" s="103" t="str">
        <f>IF(L14="","",IF(COUNTIF($B27:L27,"Fail")&gt;=6,L14*$B$6,IF(OR(COUNTIF($B27:L27,"Fail")=5,COUNTIF($B27:L27,"Fail")=4),L14*$B$5,IF(COUNTIF($B27:L27,"Fail")=3,L14*$B$4,0))))</f>
        <v/>
      </c>
      <c r="M41" s="104" t="str">
        <f>IF(M14="","",IF(COUNTIF($B27:M27,"Fail")&gt;=6,M14*$B$6,IF(OR(COUNTIF($B27:M27,"Fail")=5,COUNTIF($B27:M27,"Fail")=4),M14*$B$5,IF(COUNTIF($B27:M27,"Fail")=3,M14*$B$4,0))))</f>
        <v/>
      </c>
      <c r="N41" s="102" t="str">
        <f>IF(N14="","",IF(COUNTIF($B27:N27,"Fail")&gt;=6,N14*$B$6,IF(OR(COUNTIF($B27:N27,"Fail")=5,COUNTIF($B27:N27,"Fail")=4),N14*$B$5,IF(COUNTIF($B27:N27,"Fail")=3,N14*$B$4,0))))</f>
        <v/>
      </c>
      <c r="O41" s="103" t="str">
        <f>IF(O14="","",IF(COUNTIF($B27:O27,"Fail")&gt;=6,O14*$B$6,IF(OR(COUNTIF($B27:O27,"Fail")=5,COUNTIF($B27:O27,"Fail")=4),O14*$B$5,IF(COUNTIF($B27:O27,"Fail")=3,O14*$B$4,0))))</f>
        <v/>
      </c>
      <c r="P41" s="103" t="str">
        <f>IF(P14="","",IF(COUNTIF($B27:P27,"Fail")&gt;=6,P14*$B$6,IF(OR(COUNTIF($B27:P27,"Fail")=5,COUNTIF($B27:P27,"Fail")=4),P14*$B$5,IF(COUNTIF($B27:P27,"Fail")=3,P14*$B$4,0))))</f>
        <v/>
      </c>
      <c r="Q41" s="103" t="str">
        <f>IF(Q14="","",IF(COUNTIF($B27:Q27,"Fail")&gt;=6,Q14*$B$6,IF(OR(COUNTIF($B27:Q27,"Fail")=5,COUNTIF($B27:Q27,"Fail")=4),Q14*$B$5,IF(COUNTIF($B27:Q27,"Fail")=3,Q14*$B$4,0))))</f>
        <v/>
      </c>
      <c r="R41" s="103" t="str">
        <f>IF(R14="","",IF(COUNTIF($B27:R27,"Fail")&gt;=6,R14*$B$6,IF(OR(COUNTIF($B27:R27,"Fail")=5,COUNTIF($B27:R27,"Fail")=4),R14*$B$5,IF(COUNTIF($B27:R27,"Fail")=3,R14*$B$4,0))))</f>
        <v/>
      </c>
      <c r="S41" s="103" t="str">
        <f>IF(S14="","",IF(COUNTIF($B27:S27,"Fail")&gt;=6,S14*$B$6,IF(OR(COUNTIF($B27:S27,"Fail")=5,COUNTIF($B27:S27,"Fail")=4),S14*$B$5,IF(COUNTIF($B27:S27,"Fail")=3,S14*$B$4,0))))</f>
        <v/>
      </c>
      <c r="T41" s="103" t="str">
        <f>IF(T14="","",IF(COUNTIF($B27:T27,"Fail")&gt;=6,T14*$B$6,IF(OR(COUNTIF($B27:T27,"Fail")=5,COUNTIF($B27:T27,"Fail")=4),T14*$B$5,IF(COUNTIF($B27:T27,"Fail")=3,T14*$B$4,0))))</f>
        <v/>
      </c>
      <c r="U41" s="103" t="str">
        <f>IF(U14="","",IF(COUNTIF($B27:U27,"Fail")&gt;=6,U14*$B$6,IF(OR(COUNTIF($B27:U27,"Fail")=5,COUNTIF($B27:U27,"Fail")=4),U14*$B$5,IF(COUNTIF($B27:U27,"Fail")=3,U14*$B$4,0))))</f>
        <v/>
      </c>
      <c r="V41" s="103" t="str">
        <f>IF(V14="","",IF(COUNTIF($B27:V27,"Fail")&gt;=6,V14*$B$6,IF(OR(COUNTIF($B27:V27,"Fail")=5,COUNTIF($B27:V27,"Fail")=4),V14*$B$5,IF(COUNTIF($B27:V27,"Fail")=3,V14*$B$4,0))))</f>
        <v/>
      </c>
      <c r="W41" s="103" t="str">
        <f>IF(W14="","",IF(COUNTIF($B27:W27,"Fail")&gt;=6,W14*$B$6,IF(OR(COUNTIF($B27:W27,"Fail")=5,COUNTIF($B27:W27,"Fail")=4),W14*$B$5,IF(COUNTIF($B27:W27,"Fail")=3,W14*$B$4,0))))</f>
        <v/>
      </c>
      <c r="X41" s="103" t="str">
        <f>IF(X14="","",IF(COUNTIF($B27:X27,"Fail")&gt;=6,X14*$B$6,IF(OR(COUNTIF($B27:X27,"Fail")=5,COUNTIF($B27:X27,"Fail")=4),X14*$B$5,IF(COUNTIF($B27:X27,"Fail")=3,X14*$B$4,0))))</f>
        <v/>
      </c>
      <c r="Y41" s="104" t="str">
        <f>IF(Y14="","",IF(COUNTIF($B27:Y27,"Fail")&gt;=6,Y14*$B$6,IF(OR(COUNTIF($B27:Y27,"Fail")=5,COUNTIF($B27:Y27,"Fail")=4),Y14*$B$5,IF(COUNTIF($B27:Y27,"Fail")=3,Y14*$B$4,0))))</f>
        <v/>
      </c>
      <c r="Z41" s="102" t="str">
        <f>IF(Z14="","",IF(COUNTIF($B27:Z27,"Fail")&gt;=6,Z14*$B$6,IF(OR(COUNTIF($B27:Z27,"Fail")=5,COUNTIF($B27:Z27,"Fail")=4),Z14*$B$5,IF(COUNTIF($B27:Z27,"Fail")=3,Z14*$B$4,0))))</f>
        <v/>
      </c>
      <c r="AA41" s="103" t="str">
        <f>IF(AA14="","",IF(COUNTIF($B27:AA27,"Fail")&gt;=6,AA14*$B$6,IF(OR(COUNTIF($B27:AA27,"Fail")=5,COUNTIF($B27:AA27,"Fail")=4),AA14*$B$5,IF(COUNTIF($B27:AA27,"Fail")=3,AA14*$B$4,0))))</f>
        <v/>
      </c>
      <c r="AB41" s="103" t="str">
        <f>IF(AB14="","",IF(COUNTIF($B27:AB27,"Fail")&gt;=6,AB14*$B$6,IF(OR(COUNTIF($B27:AB27,"Fail")=5,COUNTIF($B27:AB27,"Fail")=4),AB14*$B$5,IF(COUNTIF($B27:AB27,"Fail")=3,AB14*$B$4,0))))</f>
        <v/>
      </c>
      <c r="AC41" s="103" t="str">
        <f>IF(AC14="","",IF(COUNTIF($B27:AC27,"Fail")&gt;=6,AC14*$B$6,IF(OR(COUNTIF($B27:AC27,"Fail")=5,COUNTIF($B27:AC27,"Fail")=4),AC14*$B$5,IF(COUNTIF($B27:AC27,"Fail")=3,AC14*$B$4,0))))</f>
        <v/>
      </c>
      <c r="AD41" s="103" t="str">
        <f>IF(AD14="","",IF(COUNTIF($B27:AD27,"Fail")&gt;=6,AD14*$B$6,IF(OR(COUNTIF($B27:AD27,"Fail")=5,COUNTIF($B27:AD27,"Fail")=4),AD14*$B$5,IF(COUNTIF($B27:AD27,"Fail")=3,AD14*$B$4,0))))</f>
        <v/>
      </c>
      <c r="AE41" s="103" t="str">
        <f>IF(AE14="","",IF(COUNTIF($B27:AE27,"Fail")&gt;=6,AE14*$B$6,IF(OR(COUNTIF($B27:AE27,"Fail")=5,COUNTIF($B27:AE27,"Fail")=4),AE14*$B$5,IF(COUNTIF($B27:AE27,"Fail")=3,AE14*$B$4,0))))</f>
        <v/>
      </c>
      <c r="AF41" s="103" t="str">
        <f>IF(AF14="","",IF(COUNTIF($B27:AF27,"Fail")&gt;=6,AF14*$B$6,IF(OR(COUNTIF($B27:AF27,"Fail")=5,COUNTIF($B27:AF27,"Fail")=4),AF14*$B$5,IF(COUNTIF($B27:AF27,"Fail")=3,AF14*$B$4,0))))</f>
        <v/>
      </c>
      <c r="AG41" s="103" t="str">
        <f>IF(AG14="","",IF(COUNTIF($B27:AG27,"Fail")&gt;=6,AG14*$B$6,IF(OR(COUNTIF($B27:AG27,"Fail")=5,COUNTIF($B27:AG27,"Fail")=4),AG14*$B$5,IF(COUNTIF($B27:AG27,"Fail")=3,AG14*$B$4,0))))</f>
        <v/>
      </c>
      <c r="AH41" s="103" t="str">
        <f>IF(AH14="","",IF(COUNTIF($B27:AH27,"Fail")&gt;=6,AH14*$B$6,IF(OR(COUNTIF($B27:AH27,"Fail")=5,COUNTIF($B27:AH27,"Fail")=4),AH14*$B$5,IF(COUNTIF($B27:AH27,"Fail")=3,AH14*$B$4,0))))</f>
        <v/>
      </c>
      <c r="AI41" s="103" t="str">
        <f>IF(AI14="","",IF(COUNTIF($B27:AI27,"Fail")&gt;=6,AI14*$B$6,IF(OR(COUNTIF($B27:AI27,"Fail")=5,COUNTIF($B27:AI27,"Fail")=4),AI14*$B$5,IF(COUNTIF($B27:AI27,"Fail")=3,AI14*$B$4,0))))</f>
        <v/>
      </c>
      <c r="AJ41" s="103" t="str">
        <f>IF(AJ14="","",IF(COUNTIF($B27:AJ27,"Fail")&gt;=6,AJ14*$B$6,IF(OR(COUNTIF($B27:AJ27,"Fail")=5,COUNTIF($B27:AJ27,"Fail")=4),AJ14*$B$5,IF(COUNTIF($B27:AJ27,"Fail")=3,AJ14*$B$4,0))))</f>
        <v/>
      </c>
      <c r="AK41" s="104" t="str">
        <f>IF(AK14="","",IF(COUNTIF($B27:AK27,"Fail")&gt;=6,AK14*$B$6,IF(OR(COUNTIF($B27:AK27,"Fail")=5,COUNTIF($B27:AK27,"Fail")=4),AK14*$B$5,IF(COUNTIF($B27:AK27,"Fail")=3,AK14*$B$4,0))))</f>
        <v/>
      </c>
      <c r="AL41" s="102" t="str">
        <f>IF(AL14="","",IF(COUNTIF($B27:AL27,"Fail")&gt;=6,AL14*$B$6,IF(OR(COUNTIF($B27:AL27,"Fail")=5,COUNTIF($B27:AL27,"Fail")=4),AL14*$B$5,IF(COUNTIF($B27:AL27,"Fail")=3,AL14*$B$4,0))))</f>
        <v/>
      </c>
      <c r="AM41" s="103" t="str">
        <f>IF(AM14="","",IF(COUNTIF($B27:AM27,"Fail")&gt;=6,AM14*$B$6,IF(OR(COUNTIF($B27:AM27,"Fail")=5,COUNTIF($B27:AM27,"Fail")=4),AM14*$B$5,IF(COUNTIF($B27:AM27,"Fail")=3,AM14*$B$4,0))))</f>
        <v/>
      </c>
      <c r="AN41" s="103" t="str">
        <f>IF(AN14="","",IF(COUNTIF($B27:AN27,"Fail")&gt;=6,AN14*$B$6,IF(OR(COUNTIF($B27:AN27,"Fail")=5,COUNTIF($B27:AN27,"Fail")=4),AN14*$B$5,IF(COUNTIF($B27:AN27,"Fail")=3,AN14*$B$4,0))))</f>
        <v/>
      </c>
      <c r="AO41" s="103" t="str">
        <f>IF(AO14="","",IF(COUNTIF($B27:AO27,"Fail")&gt;=6,AO14*$B$6,IF(OR(COUNTIF($B27:AO27,"Fail")=5,COUNTIF($B27:AO27,"Fail")=4),AO14*$B$5,IF(COUNTIF($B27:AO27,"Fail")=3,AO14*$B$4,0))))</f>
        <v/>
      </c>
      <c r="AP41" s="103" t="str">
        <f>IF(AP14="","",IF(COUNTIF($B27:AP27,"Fail")&gt;=6,AP14*$B$6,IF(OR(COUNTIF($B27:AP27,"Fail")=5,COUNTIF($B27:AP27,"Fail")=4),AP14*$B$5,IF(COUNTIF($B27:AP27,"Fail")=3,AP14*$B$4,0))))</f>
        <v/>
      </c>
      <c r="AQ41" s="103" t="str">
        <f>IF(AQ14="","",IF(COUNTIF($B27:AQ27,"Fail")&gt;=6,AQ14*$B$6,IF(OR(COUNTIF($B27:AQ27,"Fail")=5,COUNTIF($B27:AQ27,"Fail")=4),AQ14*$B$5,IF(COUNTIF($B27:AQ27,"Fail")=3,AQ14*$B$4,0))))</f>
        <v/>
      </c>
      <c r="AR41" s="103" t="str">
        <f>IF(AR14="","",IF(COUNTIF($B27:AR27,"Fail")&gt;=6,AR14*$B$6,IF(OR(COUNTIF($B27:AR27,"Fail")=5,COUNTIF($B27:AR27,"Fail")=4),AR14*$B$5,IF(COUNTIF($B27:AR27,"Fail")=3,AR14*$B$4,0))))</f>
        <v/>
      </c>
      <c r="AS41" s="103" t="str">
        <f>IF(AS14="","",IF(COUNTIF($B27:AS27,"Fail")&gt;=6,AS14*$B$6,IF(OR(COUNTIF($B27:AS27,"Fail")=5,COUNTIF($B27:AS27,"Fail")=4),AS14*$B$5,IF(COUNTIF($B27:AS27,"Fail")=3,AS14*$B$4,0))))</f>
        <v/>
      </c>
      <c r="AT41" s="103" t="str">
        <f>IF(AT14="","",IF(COUNTIF($B27:AT27,"Fail")&gt;=6,AT14*$B$6,IF(OR(COUNTIF($B27:AT27,"Fail")=5,COUNTIF($B27:AT27,"Fail")=4),AT14*$B$5,IF(COUNTIF($B27:AT27,"Fail")=3,AT14*$B$4,0))))</f>
        <v/>
      </c>
      <c r="AU41" s="103" t="str">
        <f>IF(AU14="","",IF(COUNTIF($B27:AU27,"Fail")&gt;=6,AU14*$B$6,IF(OR(COUNTIF($B27:AU27,"Fail")=5,COUNTIF($B27:AU27,"Fail")=4),AU14*$B$5,IF(COUNTIF($B27:AU27,"Fail")=3,AU14*$B$4,0))))</f>
        <v/>
      </c>
      <c r="AV41" s="103" t="str">
        <f>IF(AV14="","",IF(COUNTIF($B27:AV27,"Fail")&gt;=6,AV14*$B$6,IF(OR(COUNTIF($B27:AV27,"Fail")=5,COUNTIF($B27:AV27,"Fail")=4),AV14*$B$5,IF(COUNTIF($B27:AV27,"Fail")=3,AV14*$B$4,0))))</f>
        <v/>
      </c>
      <c r="AW41" s="104" t="str">
        <f>IF(AW14="","",IF(COUNTIF($B27:AW27,"Fail")&gt;=6,AW14*$B$6,IF(OR(COUNTIF($B27:AW27,"Fail")=5,COUNTIF($B27:AW27,"Fail")=4),AW14*$B$5,IF(COUNTIF($B27:AW27,"Fail")=3,AW14*$B$4,0))))</f>
        <v/>
      </c>
      <c r="AX41" s="102" t="str">
        <f>IF(AX14="","",IF(COUNTIF($B27:AX27,"Fail")&gt;=6,AX14*$B$6,IF(OR(COUNTIF($B27:AX27,"Fail")=5,COUNTIF($B27:AX27,"Fail")=4),AX14*$B$5,IF(COUNTIF($B27:AX27,"Fail")=3,AX14*$B$4,0))))</f>
        <v/>
      </c>
      <c r="AY41" s="103" t="str">
        <f>IF(AY14="","",IF(COUNTIF($B27:AY27,"Fail")&gt;=6,AY14*$B$6,IF(OR(COUNTIF($B27:AY27,"Fail")=5,COUNTIF($B27:AY27,"Fail")=4),AY14*$B$5,IF(COUNTIF($B27:AY27,"Fail")=3,AY14*$B$4,0))))</f>
        <v/>
      </c>
      <c r="AZ41" s="103" t="str">
        <f>IF(AZ14="","",IF(COUNTIF($B27:AZ27,"Fail")&gt;=6,AZ14*$B$6,IF(OR(COUNTIF($B27:AZ27,"Fail")=5,COUNTIF($B27:AZ27,"Fail")=4),AZ14*$B$5,IF(COUNTIF($B27:AZ27,"Fail")=3,AZ14*$B$4,0))))</f>
        <v/>
      </c>
      <c r="BA41" s="103" t="str">
        <f>IF(BA14="","",IF(COUNTIF($B27:BA27,"Fail")&gt;=6,BA14*$B$6,IF(OR(COUNTIF($B27:BA27,"Fail")=5,COUNTIF($B27:BA27,"Fail")=4),BA14*$B$5,IF(COUNTIF($B27:BA27,"Fail")=3,BA14*$B$4,0))))</f>
        <v/>
      </c>
      <c r="BB41" s="103" t="str">
        <f>IF(BB14="","",IF(COUNTIF($B27:BB27,"Fail")&gt;=6,BB14*$B$6,IF(OR(COUNTIF($B27:BB27,"Fail")=5,COUNTIF($B27:BB27,"Fail")=4),BB14*$B$5,IF(COUNTIF($B27:BB27,"Fail")=3,BB14*$B$4,0))))</f>
        <v/>
      </c>
      <c r="BC41" s="103" t="str">
        <f>IF(BC14="","",IF(COUNTIF($B27:BC27,"Fail")&gt;=6,BC14*$B$6,IF(OR(COUNTIF($B27:BC27,"Fail")=5,COUNTIF($B27:BC27,"Fail")=4),BC14*$B$5,IF(COUNTIF($B27:BC27,"Fail")=3,BC14*$B$4,0))))</f>
        <v/>
      </c>
      <c r="BD41" s="103" t="str">
        <f>IF(BD14="","",IF(COUNTIF($B27:BD27,"Fail")&gt;=6,BD14*$B$6,IF(OR(COUNTIF($B27:BD27,"Fail")=5,COUNTIF($B27:BD27,"Fail")=4),BD14*$B$5,IF(COUNTIF($B27:BD27,"Fail")=3,BD14*$B$4,0))))</f>
        <v/>
      </c>
      <c r="BE41" s="103" t="str">
        <f>IF(BE14="","",IF(COUNTIF($B27:BE27,"Fail")&gt;=6,BE14*$B$6,IF(OR(COUNTIF($B27:BE27,"Fail")=5,COUNTIF($B27:BE27,"Fail")=4),BE14*$B$5,IF(COUNTIF($B27:BE27,"Fail")=3,BE14*$B$4,0))))</f>
        <v/>
      </c>
      <c r="BF41" s="103" t="str">
        <f>IF(BF14="","",IF(COUNTIF($B27:BF27,"Fail")&gt;=6,BF14*$B$6,IF(OR(COUNTIF($B27:BF27,"Fail")=5,COUNTIF($B27:BF27,"Fail")=4),BF14*$B$5,IF(COUNTIF($B27:BF27,"Fail")=3,BF14*$B$4,0))))</f>
        <v/>
      </c>
      <c r="BG41" s="103" t="str">
        <f>IF(BG14="","",IF(COUNTIF($B27:BG27,"Fail")&gt;=6,BG14*$B$6,IF(OR(COUNTIF($B27:BG27,"Fail")=5,COUNTIF($B27:BG27,"Fail")=4),BG14*$B$5,IF(COUNTIF($B27:BG27,"Fail")=3,BG14*$B$4,0))))</f>
        <v/>
      </c>
      <c r="BH41" s="103" t="str">
        <f>IF(BH14="","",IF(COUNTIF($B27:BH27,"Fail")&gt;=6,BH14*$B$6,IF(OR(COUNTIF($B27:BH27,"Fail")=5,COUNTIF($B27:BH27,"Fail")=4),BH14*$B$5,IF(COUNTIF($B27:BH27,"Fail")=3,BH14*$B$4,0))))</f>
        <v/>
      </c>
      <c r="BI41" s="104" t="str">
        <f>IF(BI14="","",IF(COUNTIF($B27:BI27,"Fail")&gt;=6,BI14*$B$6,IF(OR(COUNTIF($B27:BI27,"Fail")=5,COUNTIF($B27:BI27,"Fail")=4),BI14*$B$5,IF(COUNTIF($B27:BI27,"Fail")=3,BI14*$B$4,0))))</f>
        <v/>
      </c>
    </row>
    <row r="42" spans="1:61" s="15" customFormat="1" x14ac:dyDescent="0.25">
      <c r="A42" s="87" t="s">
        <v>46</v>
      </c>
      <c r="B42" s="102" t="str">
        <f t="shared" si="12"/>
        <v/>
      </c>
      <c r="C42" s="103" t="str">
        <f>IF(C15="","",IF(COUNTIF($B28:C28,"Fail")&gt;=6,C15*$B$6,IF(OR(COUNTIF($B28:C28,"Fail")=5,COUNTIF($B28:C28,"Fail")=4),C15*$B$5,IF(COUNTIF($B28:C28,"Fail")=3,C15*$B$4,0))))</f>
        <v/>
      </c>
      <c r="D42" s="103" t="str">
        <f>IF(D15="","",IF(COUNTIF($B28:D28,"Fail")&gt;=6,D15*$B$6,IF(OR(COUNTIF($B28:D28,"Fail")=5,COUNTIF($B28:D28,"Fail")=4),D15*$B$5,IF(COUNTIF($B28:D28,"Fail")=3,D15*$B$4,0))))</f>
        <v/>
      </c>
      <c r="E42" s="103" t="str">
        <f>IF(E15="","",IF(COUNTIF($B28:E28,"Fail")&gt;=6,E15*$B$6,IF(OR(COUNTIF($B28:E28,"Fail")=5,COUNTIF($B28:E28,"Fail")=4),E15*$B$5,IF(COUNTIF($B28:E28,"Fail")=3,E15*$B$4,0))))</f>
        <v/>
      </c>
      <c r="F42" s="103" t="str">
        <f>IF(F15="","",IF(COUNTIF($B28:F28,"Fail")&gt;=6,F15*$B$6,IF(OR(COUNTIF($B28:F28,"Fail")=5,COUNTIF($B28:F28,"Fail")=4),F15*$B$5,IF(COUNTIF($B28:F28,"Fail")=3,F15*$B$4,0))))</f>
        <v/>
      </c>
      <c r="G42" s="103" t="str">
        <f>IF(G15="","",IF(COUNTIF($B28:G28,"Fail")&gt;=6,G15*$B$6,IF(OR(COUNTIF($B28:G28,"Fail")=5,COUNTIF($B28:G28,"Fail")=4),G15*$B$5,IF(COUNTIF($B28:G28,"Fail")=3,G15*$B$4,0))))</f>
        <v/>
      </c>
      <c r="H42" s="103" t="str">
        <f>IF(H15="","",IF(COUNTIF($B28:H28,"Fail")&gt;=6,H15*$B$6,IF(OR(COUNTIF($B28:H28,"Fail")=5,COUNTIF($B28:H28,"Fail")=4),H15*$B$5,IF(COUNTIF($B28:H28,"Fail")=3,H15*$B$4,0))))</f>
        <v/>
      </c>
      <c r="I42" s="103" t="str">
        <f>IF(I15="","",IF(COUNTIF($B28:I28,"Fail")&gt;=6,I15*$B$6,IF(OR(COUNTIF($B28:I28,"Fail")=5,COUNTIF($B28:I28,"Fail")=4),I15*$B$5,IF(COUNTIF($B28:I28,"Fail")=3,I15*$B$4,0))))</f>
        <v/>
      </c>
      <c r="J42" s="103" t="str">
        <f>IF(J15="","",IF(COUNTIF($B28:J28,"Fail")&gt;=6,J15*$B$6,IF(OR(COUNTIF($B28:J28,"Fail")=5,COUNTIF($B28:J28,"Fail")=4),J15*$B$5,IF(COUNTIF($B28:J28,"Fail")=3,J15*$B$4,0))))</f>
        <v/>
      </c>
      <c r="K42" s="103" t="str">
        <f>IF(K15="","",IF(COUNTIF($B28:K28,"Fail")&gt;=6,K15*$B$6,IF(OR(COUNTIF($B28:K28,"Fail")=5,COUNTIF($B28:K28,"Fail")=4),K15*$B$5,IF(COUNTIF($B28:K28,"Fail")=3,K15*$B$4,0))))</f>
        <v/>
      </c>
      <c r="L42" s="103" t="str">
        <f>IF(L15="","",IF(COUNTIF($B28:L28,"Fail")&gt;=6,L15*$B$6,IF(OR(COUNTIF($B28:L28,"Fail")=5,COUNTIF($B28:L28,"Fail")=4),L15*$B$5,IF(COUNTIF($B28:L28,"Fail")=3,L15*$B$4,0))))</f>
        <v/>
      </c>
      <c r="M42" s="104" t="str">
        <f>IF(M15="","",IF(COUNTIF($B28:M28,"Fail")&gt;=6,M15*$B$6,IF(OR(COUNTIF($B28:M28,"Fail")=5,COUNTIF($B28:M28,"Fail")=4),M15*$B$5,IF(COUNTIF($B28:M28,"Fail")=3,M15*$B$4,0))))</f>
        <v/>
      </c>
      <c r="N42" s="102" t="str">
        <f>IF(N15="","",IF(COUNTIF($B28:N28,"Fail")&gt;=6,N15*$B$6,IF(OR(COUNTIF($B28:N28,"Fail")=5,COUNTIF($B28:N28,"Fail")=4),N15*$B$5,IF(COUNTIF($B28:N28,"Fail")=3,N15*$B$4,0))))</f>
        <v/>
      </c>
      <c r="O42" s="103" t="str">
        <f>IF(O15="","",IF(COUNTIF($B28:O28,"Fail")&gt;=6,O15*$B$6,IF(OR(COUNTIF($B28:O28,"Fail")=5,COUNTIF($B28:O28,"Fail")=4),O15*$B$5,IF(COUNTIF($B28:O28,"Fail")=3,O15*$B$4,0))))</f>
        <v/>
      </c>
      <c r="P42" s="103" t="str">
        <f>IF(P15="","",IF(COUNTIF($B28:P28,"Fail")&gt;=6,P15*$B$6,IF(OR(COUNTIF($B28:P28,"Fail")=5,COUNTIF($B28:P28,"Fail")=4),P15*$B$5,IF(COUNTIF($B28:P28,"Fail")=3,P15*$B$4,0))))</f>
        <v/>
      </c>
      <c r="Q42" s="103" t="str">
        <f>IF(Q15="","",IF(COUNTIF($B28:Q28,"Fail")&gt;=6,Q15*$B$6,IF(OR(COUNTIF($B28:Q28,"Fail")=5,COUNTIF($B28:Q28,"Fail")=4),Q15*$B$5,IF(COUNTIF($B28:Q28,"Fail")=3,Q15*$B$4,0))))</f>
        <v/>
      </c>
      <c r="R42" s="103" t="str">
        <f>IF(R15="","",IF(COUNTIF($B28:R28,"Fail")&gt;=6,R15*$B$6,IF(OR(COUNTIF($B28:R28,"Fail")=5,COUNTIF($B28:R28,"Fail")=4),R15*$B$5,IF(COUNTIF($B28:R28,"Fail")=3,R15*$B$4,0))))</f>
        <v/>
      </c>
      <c r="S42" s="103" t="str">
        <f>IF(S15="","",IF(COUNTIF($B28:S28,"Fail")&gt;=6,S15*$B$6,IF(OR(COUNTIF($B28:S28,"Fail")=5,COUNTIF($B28:S28,"Fail")=4),S15*$B$5,IF(COUNTIF($B28:S28,"Fail")=3,S15*$B$4,0))))</f>
        <v/>
      </c>
      <c r="T42" s="103" t="str">
        <f>IF(T15="","",IF(COUNTIF($B28:T28,"Fail")&gt;=6,T15*$B$6,IF(OR(COUNTIF($B28:T28,"Fail")=5,COUNTIF($B28:T28,"Fail")=4),T15*$B$5,IF(COUNTIF($B28:T28,"Fail")=3,T15*$B$4,0))))</f>
        <v/>
      </c>
      <c r="U42" s="103" t="str">
        <f>IF(U15="","",IF(COUNTIF($B28:U28,"Fail")&gt;=6,U15*$B$6,IF(OR(COUNTIF($B28:U28,"Fail")=5,COUNTIF($B28:U28,"Fail")=4),U15*$B$5,IF(COUNTIF($B28:U28,"Fail")=3,U15*$B$4,0))))</f>
        <v/>
      </c>
      <c r="V42" s="103" t="str">
        <f>IF(V15="","",IF(COUNTIF($B28:V28,"Fail")&gt;=6,V15*$B$6,IF(OR(COUNTIF($B28:V28,"Fail")=5,COUNTIF($B28:V28,"Fail")=4),V15*$B$5,IF(COUNTIF($B28:V28,"Fail")=3,V15*$B$4,0))))</f>
        <v/>
      </c>
      <c r="W42" s="103" t="str">
        <f>IF(W15="","",IF(COUNTIF($B28:W28,"Fail")&gt;=6,W15*$B$6,IF(OR(COUNTIF($B28:W28,"Fail")=5,COUNTIF($B28:W28,"Fail")=4),W15*$B$5,IF(COUNTIF($B28:W28,"Fail")=3,W15*$B$4,0))))</f>
        <v/>
      </c>
      <c r="X42" s="103" t="str">
        <f>IF(X15="","",IF(COUNTIF($B28:X28,"Fail")&gt;=6,X15*$B$6,IF(OR(COUNTIF($B28:X28,"Fail")=5,COUNTIF($B28:X28,"Fail")=4),X15*$B$5,IF(COUNTIF($B28:X28,"Fail")=3,X15*$B$4,0))))</f>
        <v/>
      </c>
      <c r="Y42" s="104" t="str">
        <f>IF(Y15="","",IF(COUNTIF($B28:Y28,"Fail")&gt;=6,Y15*$B$6,IF(OR(COUNTIF($B28:Y28,"Fail")=5,COUNTIF($B28:Y28,"Fail")=4),Y15*$B$5,IF(COUNTIF($B28:Y28,"Fail")=3,Y15*$B$4,0))))</f>
        <v/>
      </c>
      <c r="Z42" s="102" t="str">
        <f>IF(Z15="","",IF(COUNTIF($B28:Z28,"Fail")&gt;=6,Z15*$B$6,IF(OR(COUNTIF($B28:Z28,"Fail")=5,COUNTIF($B28:Z28,"Fail")=4),Z15*$B$5,IF(COUNTIF($B28:Z28,"Fail")=3,Z15*$B$4,0))))</f>
        <v/>
      </c>
      <c r="AA42" s="103" t="str">
        <f>IF(AA15="","",IF(COUNTIF($B28:AA28,"Fail")&gt;=6,AA15*$B$6,IF(OR(COUNTIF($B28:AA28,"Fail")=5,COUNTIF($B28:AA28,"Fail")=4),AA15*$B$5,IF(COUNTIF($B28:AA28,"Fail")=3,AA15*$B$4,0))))</f>
        <v/>
      </c>
      <c r="AB42" s="103" t="str">
        <f>IF(AB15="","",IF(COUNTIF($B28:AB28,"Fail")&gt;=6,AB15*$B$6,IF(OR(COUNTIF($B28:AB28,"Fail")=5,COUNTIF($B28:AB28,"Fail")=4),AB15*$B$5,IF(COUNTIF($B28:AB28,"Fail")=3,AB15*$B$4,0))))</f>
        <v/>
      </c>
      <c r="AC42" s="103" t="str">
        <f>IF(AC15="","",IF(COUNTIF($B28:AC28,"Fail")&gt;=6,AC15*$B$6,IF(OR(COUNTIF($B28:AC28,"Fail")=5,COUNTIF($B28:AC28,"Fail")=4),AC15*$B$5,IF(COUNTIF($B28:AC28,"Fail")=3,AC15*$B$4,0))))</f>
        <v/>
      </c>
      <c r="AD42" s="103" t="str">
        <f>IF(AD15="","",IF(COUNTIF($B28:AD28,"Fail")&gt;=6,AD15*$B$6,IF(OR(COUNTIF($B28:AD28,"Fail")=5,COUNTIF($B28:AD28,"Fail")=4),AD15*$B$5,IF(COUNTIF($B28:AD28,"Fail")=3,AD15*$B$4,0))))</f>
        <v/>
      </c>
      <c r="AE42" s="103" t="str">
        <f>IF(AE15="","",IF(COUNTIF($B28:AE28,"Fail")&gt;=6,AE15*$B$6,IF(OR(COUNTIF($B28:AE28,"Fail")=5,COUNTIF($B28:AE28,"Fail")=4),AE15*$B$5,IF(COUNTIF($B28:AE28,"Fail")=3,AE15*$B$4,0))))</f>
        <v/>
      </c>
      <c r="AF42" s="103" t="str">
        <f>IF(AF15="","",IF(COUNTIF($B28:AF28,"Fail")&gt;=6,AF15*$B$6,IF(OR(COUNTIF($B28:AF28,"Fail")=5,COUNTIF($B28:AF28,"Fail")=4),AF15*$B$5,IF(COUNTIF($B28:AF28,"Fail")=3,AF15*$B$4,0))))</f>
        <v/>
      </c>
      <c r="AG42" s="103" t="str">
        <f>IF(AG15="","",IF(COUNTIF($B28:AG28,"Fail")&gt;=6,AG15*$B$6,IF(OR(COUNTIF($B28:AG28,"Fail")=5,COUNTIF($B28:AG28,"Fail")=4),AG15*$B$5,IF(COUNTIF($B28:AG28,"Fail")=3,AG15*$B$4,0))))</f>
        <v/>
      </c>
      <c r="AH42" s="103" t="str">
        <f>IF(AH15="","",IF(COUNTIF($B28:AH28,"Fail")&gt;=6,AH15*$B$6,IF(OR(COUNTIF($B28:AH28,"Fail")=5,COUNTIF($B28:AH28,"Fail")=4),AH15*$B$5,IF(COUNTIF($B28:AH28,"Fail")=3,AH15*$B$4,0))))</f>
        <v/>
      </c>
      <c r="AI42" s="103" t="str">
        <f>IF(AI15="","",IF(COUNTIF($B28:AI28,"Fail")&gt;=6,AI15*$B$6,IF(OR(COUNTIF($B28:AI28,"Fail")=5,COUNTIF($B28:AI28,"Fail")=4),AI15*$B$5,IF(COUNTIF($B28:AI28,"Fail")=3,AI15*$B$4,0))))</f>
        <v/>
      </c>
      <c r="AJ42" s="103" t="str">
        <f>IF(AJ15="","",IF(COUNTIF($B28:AJ28,"Fail")&gt;=6,AJ15*$B$6,IF(OR(COUNTIF($B28:AJ28,"Fail")=5,COUNTIF($B28:AJ28,"Fail")=4),AJ15*$B$5,IF(COUNTIF($B28:AJ28,"Fail")=3,AJ15*$B$4,0))))</f>
        <v/>
      </c>
      <c r="AK42" s="104" t="str">
        <f>IF(AK15="","",IF(COUNTIF($B28:AK28,"Fail")&gt;=6,AK15*$B$6,IF(OR(COUNTIF($B28:AK28,"Fail")=5,COUNTIF($B28:AK28,"Fail")=4),AK15*$B$5,IF(COUNTIF($B28:AK28,"Fail")=3,AK15*$B$4,0))))</f>
        <v/>
      </c>
      <c r="AL42" s="102" t="str">
        <f>IF(AL15="","",IF(COUNTIF($B28:AL28,"Fail")&gt;=6,AL15*$B$6,IF(OR(COUNTIF($B28:AL28,"Fail")=5,COUNTIF($B28:AL28,"Fail")=4),AL15*$B$5,IF(COUNTIF($B28:AL28,"Fail")=3,AL15*$B$4,0))))</f>
        <v/>
      </c>
      <c r="AM42" s="103" t="str">
        <f>IF(AM15="","",IF(COUNTIF($B28:AM28,"Fail")&gt;=6,AM15*$B$6,IF(OR(COUNTIF($B28:AM28,"Fail")=5,COUNTIF($B28:AM28,"Fail")=4),AM15*$B$5,IF(COUNTIF($B28:AM28,"Fail")=3,AM15*$B$4,0))))</f>
        <v/>
      </c>
      <c r="AN42" s="103" t="str">
        <f>IF(AN15="","",IF(COUNTIF($B28:AN28,"Fail")&gt;=6,AN15*$B$6,IF(OR(COUNTIF($B28:AN28,"Fail")=5,COUNTIF($B28:AN28,"Fail")=4),AN15*$B$5,IF(COUNTIF($B28:AN28,"Fail")=3,AN15*$B$4,0))))</f>
        <v/>
      </c>
      <c r="AO42" s="103" t="str">
        <f>IF(AO15="","",IF(COUNTIF($B28:AO28,"Fail")&gt;=6,AO15*$B$6,IF(OR(COUNTIF($B28:AO28,"Fail")=5,COUNTIF($B28:AO28,"Fail")=4),AO15*$B$5,IF(COUNTIF($B28:AO28,"Fail")=3,AO15*$B$4,0))))</f>
        <v/>
      </c>
      <c r="AP42" s="103" t="str">
        <f>IF(AP15="","",IF(COUNTIF($B28:AP28,"Fail")&gt;=6,AP15*$B$6,IF(OR(COUNTIF($B28:AP28,"Fail")=5,COUNTIF($B28:AP28,"Fail")=4),AP15*$B$5,IF(COUNTIF($B28:AP28,"Fail")=3,AP15*$B$4,0))))</f>
        <v/>
      </c>
      <c r="AQ42" s="103" t="str">
        <f>IF(AQ15="","",IF(COUNTIF($B28:AQ28,"Fail")&gt;=6,AQ15*$B$6,IF(OR(COUNTIF($B28:AQ28,"Fail")=5,COUNTIF($B28:AQ28,"Fail")=4),AQ15*$B$5,IF(COUNTIF($B28:AQ28,"Fail")=3,AQ15*$B$4,0))))</f>
        <v/>
      </c>
      <c r="AR42" s="103" t="str">
        <f>IF(AR15="","",IF(COUNTIF($B28:AR28,"Fail")&gt;=6,AR15*$B$6,IF(OR(COUNTIF($B28:AR28,"Fail")=5,COUNTIF($B28:AR28,"Fail")=4),AR15*$B$5,IF(COUNTIF($B28:AR28,"Fail")=3,AR15*$B$4,0))))</f>
        <v/>
      </c>
      <c r="AS42" s="103" t="str">
        <f>IF(AS15="","",IF(COUNTIF($B28:AS28,"Fail")&gt;=6,AS15*$B$6,IF(OR(COUNTIF($B28:AS28,"Fail")=5,COUNTIF($B28:AS28,"Fail")=4),AS15*$B$5,IF(COUNTIF($B28:AS28,"Fail")=3,AS15*$B$4,0))))</f>
        <v/>
      </c>
      <c r="AT42" s="103" t="str">
        <f>IF(AT15="","",IF(COUNTIF($B28:AT28,"Fail")&gt;=6,AT15*$B$6,IF(OR(COUNTIF($B28:AT28,"Fail")=5,COUNTIF($B28:AT28,"Fail")=4),AT15*$B$5,IF(COUNTIF($B28:AT28,"Fail")=3,AT15*$B$4,0))))</f>
        <v/>
      </c>
      <c r="AU42" s="103" t="str">
        <f>IF(AU15="","",IF(COUNTIF($B28:AU28,"Fail")&gt;=6,AU15*$B$6,IF(OR(COUNTIF($B28:AU28,"Fail")=5,COUNTIF($B28:AU28,"Fail")=4),AU15*$B$5,IF(COUNTIF($B28:AU28,"Fail")=3,AU15*$B$4,0))))</f>
        <v/>
      </c>
      <c r="AV42" s="103" t="str">
        <f>IF(AV15="","",IF(COUNTIF($B28:AV28,"Fail")&gt;=6,AV15*$B$6,IF(OR(COUNTIF($B28:AV28,"Fail")=5,COUNTIF($B28:AV28,"Fail")=4),AV15*$B$5,IF(COUNTIF($B28:AV28,"Fail")=3,AV15*$B$4,0))))</f>
        <v/>
      </c>
      <c r="AW42" s="104" t="str">
        <f>IF(AW15="","",IF(COUNTIF($B28:AW28,"Fail")&gt;=6,AW15*$B$6,IF(OR(COUNTIF($B28:AW28,"Fail")=5,COUNTIF($B28:AW28,"Fail")=4),AW15*$B$5,IF(COUNTIF($B28:AW28,"Fail")=3,AW15*$B$4,0))))</f>
        <v/>
      </c>
      <c r="AX42" s="102" t="str">
        <f>IF(AX15="","",IF(COUNTIF($B28:AX28,"Fail")&gt;=6,AX15*$B$6,IF(OR(COUNTIF($B28:AX28,"Fail")=5,COUNTIF($B28:AX28,"Fail")=4),AX15*$B$5,IF(COUNTIF($B28:AX28,"Fail")=3,AX15*$B$4,0))))</f>
        <v/>
      </c>
      <c r="AY42" s="103" t="str">
        <f>IF(AY15="","",IF(COUNTIF($B28:AY28,"Fail")&gt;=6,AY15*$B$6,IF(OR(COUNTIF($B28:AY28,"Fail")=5,COUNTIF($B28:AY28,"Fail")=4),AY15*$B$5,IF(COUNTIF($B28:AY28,"Fail")=3,AY15*$B$4,0))))</f>
        <v/>
      </c>
      <c r="AZ42" s="103" t="str">
        <f>IF(AZ15="","",IF(COUNTIF($B28:AZ28,"Fail")&gt;=6,AZ15*$B$6,IF(OR(COUNTIF($B28:AZ28,"Fail")=5,COUNTIF($B28:AZ28,"Fail")=4),AZ15*$B$5,IF(COUNTIF($B28:AZ28,"Fail")=3,AZ15*$B$4,0))))</f>
        <v/>
      </c>
      <c r="BA42" s="103" t="str">
        <f>IF(BA15="","",IF(COUNTIF($B28:BA28,"Fail")&gt;=6,BA15*$B$6,IF(OR(COUNTIF($B28:BA28,"Fail")=5,COUNTIF($B28:BA28,"Fail")=4),BA15*$B$5,IF(COUNTIF($B28:BA28,"Fail")=3,BA15*$B$4,0))))</f>
        <v/>
      </c>
      <c r="BB42" s="103" t="str">
        <f>IF(BB15="","",IF(COUNTIF($B28:BB28,"Fail")&gt;=6,BB15*$B$6,IF(OR(COUNTIF($B28:BB28,"Fail")=5,COUNTIF($B28:BB28,"Fail")=4),BB15*$B$5,IF(COUNTIF($B28:BB28,"Fail")=3,BB15*$B$4,0))))</f>
        <v/>
      </c>
      <c r="BC42" s="103" t="str">
        <f>IF(BC15="","",IF(COUNTIF($B28:BC28,"Fail")&gt;=6,BC15*$B$6,IF(OR(COUNTIF($B28:BC28,"Fail")=5,COUNTIF($B28:BC28,"Fail")=4),BC15*$B$5,IF(COUNTIF($B28:BC28,"Fail")=3,BC15*$B$4,0))))</f>
        <v/>
      </c>
      <c r="BD42" s="103" t="str">
        <f>IF(BD15="","",IF(COUNTIF($B28:BD28,"Fail")&gt;=6,BD15*$B$6,IF(OR(COUNTIF($B28:BD28,"Fail")=5,COUNTIF($B28:BD28,"Fail")=4),BD15*$B$5,IF(COUNTIF($B28:BD28,"Fail")=3,BD15*$B$4,0))))</f>
        <v/>
      </c>
      <c r="BE42" s="103" t="str">
        <f>IF(BE15="","",IF(COUNTIF($B28:BE28,"Fail")&gt;=6,BE15*$B$6,IF(OR(COUNTIF($B28:BE28,"Fail")=5,COUNTIF($B28:BE28,"Fail")=4),BE15*$B$5,IF(COUNTIF($B28:BE28,"Fail")=3,BE15*$B$4,0))))</f>
        <v/>
      </c>
      <c r="BF42" s="103" t="str">
        <f>IF(BF15="","",IF(COUNTIF($B28:BF28,"Fail")&gt;=6,BF15*$B$6,IF(OR(COUNTIF($B28:BF28,"Fail")=5,COUNTIF($B28:BF28,"Fail")=4),BF15*$B$5,IF(COUNTIF($B28:BF28,"Fail")=3,BF15*$B$4,0))))</f>
        <v/>
      </c>
      <c r="BG42" s="103" t="str">
        <f>IF(BG15="","",IF(COUNTIF($B28:BG28,"Fail")&gt;=6,BG15*$B$6,IF(OR(COUNTIF($B28:BG28,"Fail")=5,COUNTIF($B28:BG28,"Fail")=4),BG15*$B$5,IF(COUNTIF($B28:BG28,"Fail")=3,BG15*$B$4,0))))</f>
        <v/>
      </c>
      <c r="BH42" s="103" t="str">
        <f>IF(BH15="","",IF(COUNTIF($B28:BH28,"Fail")&gt;=6,BH15*$B$6,IF(OR(COUNTIF($B28:BH28,"Fail")=5,COUNTIF($B28:BH28,"Fail")=4),BH15*$B$5,IF(COUNTIF($B28:BH28,"Fail")=3,BH15*$B$4,0))))</f>
        <v/>
      </c>
      <c r="BI42" s="104" t="str">
        <f>IF(BI15="","",IF(COUNTIF($B28:BI28,"Fail")&gt;=6,BI15*$B$6,IF(OR(COUNTIF($B28:BI28,"Fail")=5,COUNTIF($B28:BI28,"Fail")=4),BI15*$B$5,IF(COUNTIF($B28:BI28,"Fail")=3,BI15*$B$4,0))))</f>
        <v/>
      </c>
    </row>
    <row r="43" spans="1:61" s="15" customFormat="1" x14ac:dyDescent="0.25">
      <c r="A43" s="88" t="s">
        <v>47</v>
      </c>
      <c r="B43" s="102" t="str">
        <f t="shared" si="12"/>
        <v/>
      </c>
      <c r="C43" s="103" t="str">
        <f>IF(C16="","",IF(COUNTIF($B29:C29,"Fail")&gt;=6,C16*$B$6,IF(OR(COUNTIF($B29:C29,"Fail")=5,COUNTIF($B29:C29,"Fail")=4),C16*$B$5,IF(COUNTIF($B29:C29,"Fail")=3,C16*$B$4,0))))</f>
        <v/>
      </c>
      <c r="D43" s="103" t="str">
        <f>IF(D16="","",IF(COUNTIF($B29:D29,"Fail")&gt;=6,D16*$B$6,IF(OR(COUNTIF($B29:D29,"Fail")=5,COUNTIF($B29:D29,"Fail")=4),D16*$B$5,IF(COUNTIF($B29:D29,"Fail")=3,D16*$B$4,0))))</f>
        <v/>
      </c>
      <c r="E43" s="103" t="str">
        <f>IF(E16="","",IF(COUNTIF($B29:E29,"Fail")&gt;=6,E16*$B$6,IF(OR(COUNTIF($B29:E29,"Fail")=5,COUNTIF($B29:E29,"Fail")=4),E16*$B$5,IF(COUNTIF($B29:E29,"Fail")=3,E16*$B$4,0))))</f>
        <v/>
      </c>
      <c r="F43" s="103" t="str">
        <f>IF(F16="","",IF(COUNTIF($B29:F29,"Fail")&gt;=6,F16*$B$6,IF(OR(COUNTIF($B29:F29,"Fail")=5,COUNTIF($B29:F29,"Fail")=4),F16*$B$5,IF(COUNTIF($B29:F29,"Fail")=3,F16*$B$4,0))))</f>
        <v/>
      </c>
      <c r="G43" s="103" t="str">
        <f>IF(G16="","",IF(COUNTIF($B29:G29,"Fail")&gt;=6,G16*$B$6,IF(OR(COUNTIF($B29:G29,"Fail")=5,COUNTIF($B29:G29,"Fail")=4),G16*$B$5,IF(COUNTIF($B29:G29,"Fail")=3,G16*$B$4,0))))</f>
        <v/>
      </c>
      <c r="H43" s="103" t="str">
        <f>IF(H16="","",IF(COUNTIF($B29:H29,"Fail")&gt;=6,H16*$B$6,IF(OR(COUNTIF($B29:H29,"Fail")=5,COUNTIF($B29:H29,"Fail")=4),H16*$B$5,IF(COUNTIF($B29:H29,"Fail")=3,H16*$B$4,0))))</f>
        <v/>
      </c>
      <c r="I43" s="103" t="str">
        <f>IF(I16="","",IF(COUNTIF($B29:I29,"Fail")&gt;=6,I16*$B$6,IF(OR(COUNTIF($B29:I29,"Fail")=5,COUNTIF($B29:I29,"Fail")=4),I16*$B$5,IF(COUNTIF($B29:I29,"Fail")=3,I16*$B$4,0))))</f>
        <v/>
      </c>
      <c r="J43" s="103" t="str">
        <f>IF(J16="","",IF(COUNTIF($B29:J29,"Fail")&gt;=6,J16*$B$6,IF(OR(COUNTIF($B29:J29,"Fail")=5,COUNTIF($B29:J29,"Fail")=4),J16*$B$5,IF(COUNTIF($B29:J29,"Fail")=3,J16*$B$4,0))))</f>
        <v/>
      </c>
      <c r="K43" s="103" t="str">
        <f>IF(K16="","",IF(COUNTIF($B29:K29,"Fail")&gt;=6,K16*$B$6,IF(OR(COUNTIF($B29:K29,"Fail")=5,COUNTIF($B29:K29,"Fail")=4),K16*$B$5,IF(COUNTIF($B29:K29,"Fail")=3,K16*$B$4,0))))</f>
        <v/>
      </c>
      <c r="L43" s="103" t="str">
        <f>IF(L16="","",IF(COUNTIF($B29:L29,"Fail")&gt;=6,L16*$B$6,IF(OR(COUNTIF($B29:L29,"Fail")=5,COUNTIF($B29:L29,"Fail")=4),L16*$B$5,IF(COUNTIF($B29:L29,"Fail")=3,L16*$B$4,0))))</f>
        <v/>
      </c>
      <c r="M43" s="104" t="str">
        <f>IF(M16="","",IF(COUNTIF($B29:M29,"Fail")&gt;=6,M16*$B$6,IF(OR(COUNTIF($B29:M29,"Fail")=5,COUNTIF($B29:M29,"Fail")=4),M16*$B$5,IF(COUNTIF($B29:M29,"Fail")=3,M16*$B$4,0))))</f>
        <v/>
      </c>
      <c r="N43" s="102" t="str">
        <f>IF(N16="","",IF(COUNTIF($B29:N29,"Fail")&gt;=6,N16*$B$6,IF(OR(COUNTIF($B29:N29,"Fail")=5,COUNTIF($B29:N29,"Fail")=4),N16*$B$5,IF(COUNTIF($B29:N29,"Fail")=3,N16*$B$4,0))))</f>
        <v/>
      </c>
      <c r="O43" s="103" t="str">
        <f>IF(O16="","",IF(COUNTIF($B29:O29,"Fail")&gt;=6,O16*$B$6,IF(OR(COUNTIF($B29:O29,"Fail")=5,COUNTIF($B29:O29,"Fail")=4),O16*$B$5,IF(COUNTIF($B29:O29,"Fail")=3,O16*$B$4,0))))</f>
        <v/>
      </c>
      <c r="P43" s="103" t="str">
        <f>IF(P16="","",IF(COUNTIF($B29:P29,"Fail")&gt;=6,P16*$B$6,IF(OR(COUNTIF($B29:P29,"Fail")=5,COUNTIF($B29:P29,"Fail")=4),P16*$B$5,IF(COUNTIF($B29:P29,"Fail")=3,P16*$B$4,0))))</f>
        <v/>
      </c>
      <c r="Q43" s="103" t="str">
        <f>IF(Q16="","",IF(COUNTIF($B29:Q29,"Fail")&gt;=6,Q16*$B$6,IF(OR(COUNTIF($B29:Q29,"Fail")=5,COUNTIF($B29:Q29,"Fail")=4),Q16*$B$5,IF(COUNTIF($B29:Q29,"Fail")=3,Q16*$B$4,0))))</f>
        <v/>
      </c>
      <c r="R43" s="103" t="str">
        <f>IF(R16="","",IF(COUNTIF($B29:R29,"Fail")&gt;=6,R16*$B$6,IF(OR(COUNTIF($B29:R29,"Fail")=5,COUNTIF($B29:R29,"Fail")=4),R16*$B$5,IF(COUNTIF($B29:R29,"Fail")=3,R16*$B$4,0))))</f>
        <v/>
      </c>
      <c r="S43" s="103" t="str">
        <f>IF(S16="","",IF(COUNTIF($B29:S29,"Fail")&gt;=6,S16*$B$6,IF(OR(COUNTIF($B29:S29,"Fail")=5,COUNTIF($B29:S29,"Fail")=4),S16*$B$5,IF(COUNTIF($B29:S29,"Fail")=3,S16*$B$4,0))))</f>
        <v/>
      </c>
      <c r="T43" s="103" t="str">
        <f>IF(T16="","",IF(COUNTIF($B29:T29,"Fail")&gt;=6,T16*$B$6,IF(OR(COUNTIF($B29:T29,"Fail")=5,COUNTIF($B29:T29,"Fail")=4),T16*$B$5,IF(COUNTIF($B29:T29,"Fail")=3,T16*$B$4,0))))</f>
        <v/>
      </c>
      <c r="U43" s="103" t="str">
        <f>IF(U16="","",IF(COUNTIF($B29:U29,"Fail")&gt;=6,U16*$B$6,IF(OR(COUNTIF($B29:U29,"Fail")=5,COUNTIF($B29:U29,"Fail")=4),U16*$B$5,IF(COUNTIF($B29:U29,"Fail")=3,U16*$B$4,0))))</f>
        <v/>
      </c>
      <c r="V43" s="103" t="str">
        <f>IF(V16="","",IF(COUNTIF($B29:V29,"Fail")&gt;=6,V16*$B$6,IF(OR(COUNTIF($B29:V29,"Fail")=5,COUNTIF($B29:V29,"Fail")=4),V16*$B$5,IF(COUNTIF($B29:V29,"Fail")=3,V16*$B$4,0))))</f>
        <v/>
      </c>
      <c r="W43" s="103" t="str">
        <f>IF(W16="","",IF(COUNTIF($B29:W29,"Fail")&gt;=6,W16*$B$6,IF(OR(COUNTIF($B29:W29,"Fail")=5,COUNTIF($B29:W29,"Fail")=4),W16*$B$5,IF(COUNTIF($B29:W29,"Fail")=3,W16*$B$4,0))))</f>
        <v/>
      </c>
      <c r="X43" s="103" t="str">
        <f>IF(X16="","",IF(COUNTIF($B29:X29,"Fail")&gt;=6,X16*$B$6,IF(OR(COUNTIF($B29:X29,"Fail")=5,COUNTIF($B29:X29,"Fail")=4),X16*$B$5,IF(COUNTIF($B29:X29,"Fail")=3,X16*$B$4,0))))</f>
        <v/>
      </c>
      <c r="Y43" s="104" t="str">
        <f>IF(Y16="","",IF(COUNTIF($B29:Y29,"Fail")&gt;=6,Y16*$B$6,IF(OR(COUNTIF($B29:Y29,"Fail")=5,COUNTIF($B29:Y29,"Fail")=4),Y16*$B$5,IF(COUNTIF($B29:Y29,"Fail")=3,Y16*$B$4,0))))</f>
        <v/>
      </c>
      <c r="Z43" s="102" t="str">
        <f>IF(Z16="","",IF(COUNTIF($B29:Z29,"Fail")&gt;=6,Z16*$B$6,IF(OR(COUNTIF($B29:Z29,"Fail")=5,COUNTIF($B29:Z29,"Fail")=4),Z16*$B$5,IF(COUNTIF($B29:Z29,"Fail")=3,Z16*$B$4,0))))</f>
        <v/>
      </c>
      <c r="AA43" s="103" t="str">
        <f>IF(AA16="","",IF(COUNTIF($B29:AA29,"Fail")&gt;=6,AA16*$B$6,IF(OR(COUNTIF($B29:AA29,"Fail")=5,COUNTIF($B29:AA29,"Fail")=4),AA16*$B$5,IF(COUNTIF($B29:AA29,"Fail")=3,AA16*$B$4,0))))</f>
        <v/>
      </c>
      <c r="AB43" s="103" t="str">
        <f>IF(AB16="","",IF(COUNTIF($B29:AB29,"Fail")&gt;=6,AB16*$B$6,IF(OR(COUNTIF($B29:AB29,"Fail")=5,COUNTIF($B29:AB29,"Fail")=4),AB16*$B$5,IF(COUNTIF($B29:AB29,"Fail")=3,AB16*$B$4,0))))</f>
        <v/>
      </c>
      <c r="AC43" s="103" t="str">
        <f>IF(AC16="","",IF(COUNTIF($B29:AC29,"Fail")&gt;=6,AC16*$B$6,IF(OR(COUNTIF($B29:AC29,"Fail")=5,COUNTIF($B29:AC29,"Fail")=4),AC16*$B$5,IF(COUNTIF($B29:AC29,"Fail")=3,AC16*$B$4,0))))</f>
        <v/>
      </c>
      <c r="AD43" s="103" t="str">
        <f>IF(AD16="","",IF(COUNTIF($B29:AD29,"Fail")&gt;=6,AD16*$B$6,IF(OR(COUNTIF($B29:AD29,"Fail")=5,COUNTIF($B29:AD29,"Fail")=4),AD16*$B$5,IF(COUNTIF($B29:AD29,"Fail")=3,AD16*$B$4,0))))</f>
        <v/>
      </c>
      <c r="AE43" s="103" t="str">
        <f>IF(AE16="","",IF(COUNTIF($B29:AE29,"Fail")&gt;=6,AE16*$B$6,IF(OR(COUNTIF($B29:AE29,"Fail")=5,COUNTIF($B29:AE29,"Fail")=4),AE16*$B$5,IF(COUNTIF($B29:AE29,"Fail")=3,AE16*$B$4,0))))</f>
        <v/>
      </c>
      <c r="AF43" s="103" t="str">
        <f>IF(AF16="","",IF(COUNTIF($B29:AF29,"Fail")&gt;=6,AF16*$B$6,IF(OR(COUNTIF($B29:AF29,"Fail")=5,COUNTIF($B29:AF29,"Fail")=4),AF16*$B$5,IF(COUNTIF($B29:AF29,"Fail")=3,AF16*$B$4,0))))</f>
        <v/>
      </c>
      <c r="AG43" s="103" t="str">
        <f>IF(AG16="","",IF(COUNTIF($B29:AG29,"Fail")&gt;=6,AG16*$B$6,IF(OR(COUNTIF($B29:AG29,"Fail")=5,COUNTIF($B29:AG29,"Fail")=4),AG16*$B$5,IF(COUNTIF($B29:AG29,"Fail")=3,AG16*$B$4,0))))</f>
        <v/>
      </c>
      <c r="AH43" s="103" t="str">
        <f>IF(AH16="","",IF(COUNTIF($B29:AH29,"Fail")&gt;=6,AH16*$B$6,IF(OR(COUNTIF($B29:AH29,"Fail")=5,COUNTIF($B29:AH29,"Fail")=4),AH16*$B$5,IF(COUNTIF($B29:AH29,"Fail")=3,AH16*$B$4,0))))</f>
        <v/>
      </c>
      <c r="AI43" s="103" t="str">
        <f>IF(AI16="","",IF(COUNTIF($B29:AI29,"Fail")&gt;=6,AI16*$B$6,IF(OR(COUNTIF($B29:AI29,"Fail")=5,COUNTIF($B29:AI29,"Fail")=4),AI16*$B$5,IF(COUNTIF($B29:AI29,"Fail")=3,AI16*$B$4,0))))</f>
        <v/>
      </c>
      <c r="AJ43" s="103" t="str">
        <f>IF(AJ16="","",IF(COUNTIF($B29:AJ29,"Fail")&gt;=6,AJ16*$B$6,IF(OR(COUNTIF($B29:AJ29,"Fail")=5,COUNTIF($B29:AJ29,"Fail")=4),AJ16*$B$5,IF(COUNTIF($B29:AJ29,"Fail")=3,AJ16*$B$4,0))))</f>
        <v/>
      </c>
      <c r="AK43" s="104" t="str">
        <f>IF(AK16="","",IF(COUNTIF($B29:AK29,"Fail")&gt;=6,AK16*$B$6,IF(OR(COUNTIF($B29:AK29,"Fail")=5,COUNTIF($B29:AK29,"Fail")=4),AK16*$B$5,IF(COUNTIF($B29:AK29,"Fail")=3,AK16*$B$4,0))))</f>
        <v/>
      </c>
      <c r="AL43" s="102" t="str">
        <f>IF(AL16="","",IF(COUNTIF($B29:AL29,"Fail")&gt;=6,AL16*$B$6,IF(OR(COUNTIF($B29:AL29,"Fail")=5,COUNTIF($B29:AL29,"Fail")=4),AL16*$B$5,IF(COUNTIF($B29:AL29,"Fail")=3,AL16*$B$4,0))))</f>
        <v/>
      </c>
      <c r="AM43" s="103" t="str">
        <f>IF(AM16="","",IF(COUNTIF($B29:AM29,"Fail")&gt;=6,AM16*$B$6,IF(OR(COUNTIF($B29:AM29,"Fail")=5,COUNTIF($B29:AM29,"Fail")=4),AM16*$B$5,IF(COUNTIF($B29:AM29,"Fail")=3,AM16*$B$4,0))))</f>
        <v/>
      </c>
      <c r="AN43" s="103" t="str">
        <f>IF(AN16="","",IF(COUNTIF($B29:AN29,"Fail")&gt;=6,AN16*$B$6,IF(OR(COUNTIF($B29:AN29,"Fail")=5,COUNTIF($B29:AN29,"Fail")=4),AN16*$B$5,IF(COUNTIF($B29:AN29,"Fail")=3,AN16*$B$4,0))))</f>
        <v/>
      </c>
      <c r="AO43" s="103" t="str">
        <f>IF(AO16="","",IF(COUNTIF($B29:AO29,"Fail")&gt;=6,AO16*$B$6,IF(OR(COUNTIF($B29:AO29,"Fail")=5,COUNTIF($B29:AO29,"Fail")=4),AO16*$B$5,IF(COUNTIF($B29:AO29,"Fail")=3,AO16*$B$4,0))))</f>
        <v/>
      </c>
      <c r="AP43" s="103" t="str">
        <f>IF(AP16="","",IF(COUNTIF($B29:AP29,"Fail")&gt;=6,AP16*$B$6,IF(OR(COUNTIF($B29:AP29,"Fail")=5,COUNTIF($B29:AP29,"Fail")=4),AP16*$B$5,IF(COUNTIF($B29:AP29,"Fail")=3,AP16*$B$4,0))))</f>
        <v/>
      </c>
      <c r="AQ43" s="103" t="str">
        <f>IF(AQ16="","",IF(COUNTIF($B29:AQ29,"Fail")&gt;=6,AQ16*$B$6,IF(OR(COUNTIF($B29:AQ29,"Fail")=5,COUNTIF($B29:AQ29,"Fail")=4),AQ16*$B$5,IF(COUNTIF($B29:AQ29,"Fail")=3,AQ16*$B$4,0))))</f>
        <v/>
      </c>
      <c r="AR43" s="103" t="str">
        <f>IF(AR16="","",IF(COUNTIF($B29:AR29,"Fail")&gt;=6,AR16*$B$6,IF(OR(COUNTIF($B29:AR29,"Fail")=5,COUNTIF($B29:AR29,"Fail")=4),AR16*$B$5,IF(COUNTIF($B29:AR29,"Fail")=3,AR16*$B$4,0))))</f>
        <v/>
      </c>
      <c r="AS43" s="103" t="str">
        <f>IF(AS16="","",IF(COUNTIF($B29:AS29,"Fail")&gt;=6,AS16*$B$6,IF(OR(COUNTIF($B29:AS29,"Fail")=5,COUNTIF($B29:AS29,"Fail")=4),AS16*$B$5,IF(COUNTIF($B29:AS29,"Fail")=3,AS16*$B$4,0))))</f>
        <v/>
      </c>
      <c r="AT43" s="103" t="str">
        <f>IF(AT16="","",IF(COUNTIF($B29:AT29,"Fail")&gt;=6,AT16*$B$6,IF(OR(COUNTIF($B29:AT29,"Fail")=5,COUNTIF($B29:AT29,"Fail")=4),AT16*$B$5,IF(COUNTIF($B29:AT29,"Fail")=3,AT16*$B$4,0))))</f>
        <v/>
      </c>
      <c r="AU43" s="103" t="str">
        <f>IF(AU16="","",IF(COUNTIF($B29:AU29,"Fail")&gt;=6,AU16*$B$6,IF(OR(COUNTIF($B29:AU29,"Fail")=5,COUNTIF($B29:AU29,"Fail")=4),AU16*$B$5,IF(COUNTIF($B29:AU29,"Fail")=3,AU16*$B$4,0))))</f>
        <v/>
      </c>
      <c r="AV43" s="103" t="str">
        <f>IF(AV16="","",IF(COUNTIF($B29:AV29,"Fail")&gt;=6,AV16*$B$6,IF(OR(COUNTIF($B29:AV29,"Fail")=5,COUNTIF($B29:AV29,"Fail")=4),AV16*$B$5,IF(COUNTIF($B29:AV29,"Fail")=3,AV16*$B$4,0))))</f>
        <v/>
      </c>
      <c r="AW43" s="104" t="str">
        <f>IF(AW16="","",IF(COUNTIF($B29:AW29,"Fail")&gt;=6,AW16*$B$6,IF(OR(COUNTIF($B29:AW29,"Fail")=5,COUNTIF($B29:AW29,"Fail")=4),AW16*$B$5,IF(COUNTIF($B29:AW29,"Fail")=3,AW16*$B$4,0))))</f>
        <v/>
      </c>
      <c r="AX43" s="102" t="str">
        <f>IF(AX16="","",IF(COUNTIF($B29:AX29,"Fail")&gt;=6,AX16*$B$6,IF(OR(COUNTIF($B29:AX29,"Fail")=5,COUNTIF($B29:AX29,"Fail")=4),AX16*$B$5,IF(COUNTIF($B29:AX29,"Fail")=3,AX16*$B$4,0))))</f>
        <v/>
      </c>
      <c r="AY43" s="103" t="str">
        <f>IF(AY16="","",IF(COUNTIF($B29:AY29,"Fail")&gt;=6,AY16*$B$6,IF(OR(COUNTIF($B29:AY29,"Fail")=5,COUNTIF($B29:AY29,"Fail")=4),AY16*$B$5,IF(COUNTIF($B29:AY29,"Fail")=3,AY16*$B$4,0))))</f>
        <v/>
      </c>
      <c r="AZ43" s="103" t="str">
        <f>IF(AZ16="","",IF(COUNTIF($B29:AZ29,"Fail")&gt;=6,AZ16*$B$6,IF(OR(COUNTIF($B29:AZ29,"Fail")=5,COUNTIF($B29:AZ29,"Fail")=4),AZ16*$B$5,IF(COUNTIF($B29:AZ29,"Fail")=3,AZ16*$B$4,0))))</f>
        <v/>
      </c>
      <c r="BA43" s="103" t="str">
        <f>IF(BA16="","",IF(COUNTIF($B29:BA29,"Fail")&gt;=6,BA16*$B$6,IF(OR(COUNTIF($B29:BA29,"Fail")=5,COUNTIF($B29:BA29,"Fail")=4),BA16*$B$5,IF(COUNTIF($B29:BA29,"Fail")=3,BA16*$B$4,0))))</f>
        <v/>
      </c>
      <c r="BB43" s="103" t="str">
        <f>IF(BB16="","",IF(COUNTIF($B29:BB29,"Fail")&gt;=6,BB16*$B$6,IF(OR(COUNTIF($B29:BB29,"Fail")=5,COUNTIF($B29:BB29,"Fail")=4),BB16*$B$5,IF(COUNTIF($B29:BB29,"Fail")=3,BB16*$B$4,0))))</f>
        <v/>
      </c>
      <c r="BC43" s="103" t="str">
        <f>IF(BC16="","",IF(COUNTIF($B29:BC29,"Fail")&gt;=6,BC16*$B$6,IF(OR(COUNTIF($B29:BC29,"Fail")=5,COUNTIF($B29:BC29,"Fail")=4),BC16*$B$5,IF(COUNTIF($B29:BC29,"Fail")=3,BC16*$B$4,0))))</f>
        <v/>
      </c>
      <c r="BD43" s="103" t="str">
        <f>IF(BD16="","",IF(COUNTIF($B29:BD29,"Fail")&gt;=6,BD16*$B$6,IF(OR(COUNTIF($B29:BD29,"Fail")=5,COUNTIF($B29:BD29,"Fail")=4),BD16*$B$5,IF(COUNTIF($B29:BD29,"Fail")=3,BD16*$B$4,0))))</f>
        <v/>
      </c>
      <c r="BE43" s="103" t="str">
        <f>IF(BE16="","",IF(COUNTIF($B29:BE29,"Fail")&gt;=6,BE16*$B$6,IF(OR(COUNTIF($B29:BE29,"Fail")=5,COUNTIF($B29:BE29,"Fail")=4),BE16*$B$5,IF(COUNTIF($B29:BE29,"Fail")=3,BE16*$B$4,0))))</f>
        <v/>
      </c>
      <c r="BF43" s="103" t="str">
        <f>IF(BF16="","",IF(COUNTIF($B29:BF29,"Fail")&gt;=6,BF16*$B$6,IF(OR(COUNTIF($B29:BF29,"Fail")=5,COUNTIF($B29:BF29,"Fail")=4),BF16*$B$5,IF(COUNTIF($B29:BF29,"Fail")=3,BF16*$B$4,0))))</f>
        <v/>
      </c>
      <c r="BG43" s="103" t="str">
        <f>IF(BG16="","",IF(COUNTIF($B29:BG29,"Fail")&gt;=6,BG16*$B$6,IF(OR(COUNTIF($B29:BG29,"Fail")=5,COUNTIF($B29:BG29,"Fail")=4),BG16*$B$5,IF(COUNTIF($B29:BG29,"Fail")=3,BG16*$B$4,0))))</f>
        <v/>
      </c>
      <c r="BH43" s="103" t="str">
        <f>IF(BH16="","",IF(COUNTIF($B29:BH29,"Fail")&gt;=6,BH16*$B$6,IF(OR(COUNTIF($B29:BH29,"Fail")=5,COUNTIF($B29:BH29,"Fail")=4),BH16*$B$5,IF(COUNTIF($B29:BH29,"Fail")=3,BH16*$B$4,0))))</f>
        <v/>
      </c>
      <c r="BI43" s="104" t="str">
        <f>IF(BI16="","",IF(COUNTIF($B29:BI29,"Fail")&gt;=6,BI16*$B$6,IF(OR(COUNTIF($B29:BI29,"Fail")=5,COUNTIF($B29:BI29,"Fail")=4),BI16*$B$5,IF(COUNTIF($B29:BI29,"Fail")=3,BI16*$B$4,0))))</f>
        <v/>
      </c>
    </row>
    <row r="44" spans="1:61" s="15" customFormat="1" x14ac:dyDescent="0.25">
      <c r="A44" s="89" t="s">
        <v>48</v>
      </c>
      <c r="B44" s="102" t="str">
        <f t="shared" si="12"/>
        <v/>
      </c>
      <c r="C44" s="103" t="str">
        <f>IF(C17="","",IF(COUNTIF($B30:C30,"Fail")&gt;=6,C17*$B$6,IF(OR(COUNTIF($B30:C30,"Fail")=5,COUNTIF($B30:C30,"Fail")=4),C17*$B$5,IF(COUNTIF($B30:C30,"Fail")=3,C17*$B$4,0))))</f>
        <v/>
      </c>
      <c r="D44" s="103" t="str">
        <f>IF(D17="","",IF(COUNTIF($B30:D30,"Fail")&gt;=6,D17*$B$6,IF(OR(COUNTIF($B30:D30,"Fail")=5,COUNTIF($B30:D30,"Fail")=4),D17*$B$5,IF(COUNTIF($B30:D30,"Fail")=3,D17*$B$4,0))))</f>
        <v/>
      </c>
      <c r="E44" s="103" t="str">
        <f>IF(E17="","",IF(COUNTIF($B30:E30,"Fail")&gt;=6,E17*$B$6,IF(OR(COUNTIF($B30:E30,"Fail")=5,COUNTIF($B30:E30,"Fail")=4),E17*$B$5,IF(COUNTIF($B30:E30,"Fail")=3,E17*$B$4,0))))</f>
        <v/>
      </c>
      <c r="F44" s="103" t="str">
        <f>IF(F17="","",IF(COUNTIF($B30:F30,"Fail")&gt;=6,F17*$B$6,IF(OR(COUNTIF($B30:F30,"Fail")=5,COUNTIF($B30:F30,"Fail")=4),F17*$B$5,IF(COUNTIF($B30:F30,"Fail")=3,F17*$B$4,0))))</f>
        <v/>
      </c>
      <c r="G44" s="103" t="str">
        <f>IF(G17="","",IF(COUNTIF($B30:G30,"Fail")&gt;=6,G17*$B$6,IF(OR(COUNTIF($B30:G30,"Fail")=5,COUNTIF($B30:G30,"Fail")=4),G17*$B$5,IF(COUNTIF($B30:G30,"Fail")=3,G17*$B$4,0))))</f>
        <v/>
      </c>
      <c r="H44" s="103" t="str">
        <f>IF(H17="","",IF(COUNTIF($B30:H30,"Fail")&gt;=6,H17*$B$6,IF(OR(COUNTIF($B30:H30,"Fail")=5,COUNTIF($B30:H30,"Fail")=4),H17*$B$5,IF(COUNTIF($B30:H30,"Fail")=3,H17*$B$4,0))))</f>
        <v/>
      </c>
      <c r="I44" s="103" t="str">
        <f>IF(I17="","",IF(COUNTIF($B30:I30,"Fail")&gt;=6,I17*$B$6,IF(OR(COUNTIF($B30:I30,"Fail")=5,COUNTIF($B30:I30,"Fail")=4),I17*$B$5,IF(COUNTIF($B30:I30,"Fail")=3,I17*$B$4,0))))</f>
        <v/>
      </c>
      <c r="J44" s="103" t="str">
        <f>IF(J17="","",IF(COUNTIF($B30:J30,"Fail")&gt;=6,J17*$B$6,IF(OR(COUNTIF($B30:J30,"Fail")=5,COUNTIF($B30:J30,"Fail")=4),J17*$B$5,IF(COUNTIF($B30:J30,"Fail")=3,J17*$B$4,0))))</f>
        <v/>
      </c>
      <c r="K44" s="103" t="str">
        <f>IF(K17="","",IF(COUNTIF($B30:K30,"Fail")&gt;=6,K17*$B$6,IF(OR(COUNTIF($B30:K30,"Fail")=5,COUNTIF($B30:K30,"Fail")=4),K17*$B$5,IF(COUNTIF($B30:K30,"Fail")=3,K17*$B$4,0))))</f>
        <v/>
      </c>
      <c r="L44" s="103" t="str">
        <f>IF(L17="","",IF(COUNTIF($B30:L30,"Fail")&gt;=6,L17*$B$6,IF(OR(COUNTIF($B30:L30,"Fail")=5,COUNTIF($B30:L30,"Fail")=4),L17*$B$5,IF(COUNTIF($B30:L30,"Fail")=3,L17*$B$4,0))))</f>
        <v/>
      </c>
      <c r="M44" s="104" t="str">
        <f>IF(M17="","",IF(COUNTIF($B30:M30,"Fail")&gt;=6,M17*$B$6,IF(OR(COUNTIF($B30:M30,"Fail")=5,COUNTIF($B30:M30,"Fail")=4),M17*$B$5,IF(COUNTIF($B30:M30,"Fail")=3,M17*$B$4,0))))</f>
        <v/>
      </c>
      <c r="N44" s="102" t="str">
        <f>IF(N17="","",IF(COUNTIF($B30:N30,"Fail")&gt;=6,N17*$B$6,IF(OR(COUNTIF($B30:N30,"Fail")=5,COUNTIF($B30:N30,"Fail")=4),N17*$B$5,IF(COUNTIF($B30:N30,"Fail")=3,N17*$B$4,0))))</f>
        <v/>
      </c>
      <c r="O44" s="103" t="str">
        <f>IF(O17="","",IF(COUNTIF($B30:O30,"Fail")&gt;=6,O17*$B$6,IF(OR(COUNTIF($B30:O30,"Fail")=5,COUNTIF($B30:O30,"Fail")=4),O17*$B$5,IF(COUNTIF($B30:O30,"Fail")=3,O17*$B$4,0))))</f>
        <v/>
      </c>
      <c r="P44" s="103" t="str">
        <f>IF(P17="","",IF(COUNTIF($B30:P30,"Fail")&gt;=6,P17*$B$6,IF(OR(COUNTIF($B30:P30,"Fail")=5,COUNTIF($B30:P30,"Fail")=4),P17*$B$5,IF(COUNTIF($B30:P30,"Fail")=3,P17*$B$4,0))))</f>
        <v/>
      </c>
      <c r="Q44" s="103" t="str">
        <f>IF(Q17="","",IF(COUNTIF($B30:Q30,"Fail")&gt;=6,Q17*$B$6,IF(OR(COUNTIF($B30:Q30,"Fail")=5,COUNTIF($B30:Q30,"Fail")=4),Q17*$B$5,IF(COUNTIF($B30:Q30,"Fail")=3,Q17*$B$4,0))))</f>
        <v/>
      </c>
      <c r="R44" s="103" t="str">
        <f>IF(R17="","",IF(COUNTIF($B30:R30,"Fail")&gt;=6,R17*$B$6,IF(OR(COUNTIF($B30:R30,"Fail")=5,COUNTIF($B30:R30,"Fail")=4),R17*$B$5,IF(COUNTIF($B30:R30,"Fail")=3,R17*$B$4,0))))</f>
        <v/>
      </c>
      <c r="S44" s="103" t="str">
        <f>IF(S17="","",IF(COUNTIF($B30:S30,"Fail")&gt;=6,S17*$B$6,IF(OR(COUNTIF($B30:S30,"Fail")=5,COUNTIF($B30:S30,"Fail")=4),S17*$B$5,IF(COUNTIF($B30:S30,"Fail")=3,S17*$B$4,0))))</f>
        <v/>
      </c>
      <c r="T44" s="103" t="str">
        <f>IF(T17="","",IF(COUNTIF($B30:T30,"Fail")&gt;=6,T17*$B$6,IF(OR(COUNTIF($B30:T30,"Fail")=5,COUNTIF($B30:T30,"Fail")=4),T17*$B$5,IF(COUNTIF($B30:T30,"Fail")=3,T17*$B$4,0))))</f>
        <v/>
      </c>
      <c r="U44" s="103" t="str">
        <f>IF(U17="","",IF(COUNTIF($B30:U30,"Fail")&gt;=6,U17*$B$6,IF(OR(COUNTIF($B30:U30,"Fail")=5,COUNTIF($B30:U30,"Fail")=4),U17*$B$5,IF(COUNTIF($B30:U30,"Fail")=3,U17*$B$4,0))))</f>
        <v/>
      </c>
      <c r="V44" s="103" t="str">
        <f>IF(V17="","",IF(COUNTIF($B30:V30,"Fail")&gt;=6,V17*$B$6,IF(OR(COUNTIF($B30:V30,"Fail")=5,COUNTIF($B30:V30,"Fail")=4),V17*$B$5,IF(COUNTIF($B30:V30,"Fail")=3,V17*$B$4,0))))</f>
        <v/>
      </c>
      <c r="W44" s="103" t="str">
        <f>IF(W17="","",IF(COUNTIF($B30:W30,"Fail")&gt;=6,W17*$B$6,IF(OR(COUNTIF($B30:W30,"Fail")=5,COUNTIF($B30:W30,"Fail")=4),W17*$B$5,IF(COUNTIF($B30:W30,"Fail")=3,W17*$B$4,0))))</f>
        <v/>
      </c>
      <c r="X44" s="103" t="str">
        <f>IF(X17="","",IF(COUNTIF($B30:X30,"Fail")&gt;=6,X17*$B$6,IF(OR(COUNTIF($B30:X30,"Fail")=5,COUNTIF($B30:X30,"Fail")=4),X17*$B$5,IF(COUNTIF($B30:X30,"Fail")=3,X17*$B$4,0))))</f>
        <v/>
      </c>
      <c r="Y44" s="104" t="str">
        <f>IF(Y17="","",IF(COUNTIF($B30:Y30,"Fail")&gt;=6,Y17*$B$6,IF(OR(COUNTIF($B30:Y30,"Fail")=5,COUNTIF($B30:Y30,"Fail")=4),Y17*$B$5,IF(COUNTIF($B30:Y30,"Fail")=3,Y17*$B$4,0))))</f>
        <v/>
      </c>
      <c r="Z44" s="102" t="str">
        <f>IF(Z17="","",IF(COUNTIF($B30:Z30,"Fail")&gt;=6,Z17*$B$6,IF(OR(COUNTIF($B30:Z30,"Fail")=5,COUNTIF($B30:Z30,"Fail")=4),Z17*$B$5,IF(COUNTIF($B30:Z30,"Fail")=3,Z17*$B$4,0))))</f>
        <v/>
      </c>
      <c r="AA44" s="103" t="str">
        <f>IF(AA17="","",IF(COUNTIF($B30:AA30,"Fail")&gt;=6,AA17*$B$6,IF(OR(COUNTIF($B30:AA30,"Fail")=5,COUNTIF($B30:AA30,"Fail")=4),AA17*$B$5,IF(COUNTIF($B30:AA30,"Fail")=3,AA17*$B$4,0))))</f>
        <v/>
      </c>
      <c r="AB44" s="103" t="str">
        <f>IF(AB17="","",IF(COUNTIF($B30:AB30,"Fail")&gt;=6,AB17*$B$6,IF(OR(COUNTIF($B30:AB30,"Fail")=5,COUNTIF($B30:AB30,"Fail")=4),AB17*$B$5,IF(COUNTIF($B30:AB30,"Fail")=3,AB17*$B$4,0))))</f>
        <v/>
      </c>
      <c r="AC44" s="103" t="str">
        <f>IF(AC17="","",IF(COUNTIF($B30:AC30,"Fail")&gt;=6,AC17*$B$6,IF(OR(COUNTIF($B30:AC30,"Fail")=5,COUNTIF($B30:AC30,"Fail")=4),AC17*$B$5,IF(COUNTIF($B30:AC30,"Fail")=3,AC17*$B$4,0))))</f>
        <v/>
      </c>
      <c r="AD44" s="103" t="str">
        <f>IF(AD17="","",IF(COUNTIF($B30:AD30,"Fail")&gt;=6,AD17*$B$6,IF(OR(COUNTIF($B30:AD30,"Fail")=5,COUNTIF($B30:AD30,"Fail")=4),AD17*$B$5,IF(COUNTIF($B30:AD30,"Fail")=3,AD17*$B$4,0))))</f>
        <v/>
      </c>
      <c r="AE44" s="103" t="str">
        <f>IF(AE17="","",IF(COUNTIF($B30:AE30,"Fail")&gt;=6,AE17*$B$6,IF(OR(COUNTIF($B30:AE30,"Fail")=5,COUNTIF($B30:AE30,"Fail")=4),AE17*$B$5,IF(COUNTIF($B30:AE30,"Fail")=3,AE17*$B$4,0))))</f>
        <v/>
      </c>
      <c r="AF44" s="103" t="str">
        <f>IF(AF17="","",IF(COUNTIF($B30:AF30,"Fail")&gt;=6,AF17*$B$6,IF(OR(COUNTIF($B30:AF30,"Fail")=5,COUNTIF($B30:AF30,"Fail")=4),AF17*$B$5,IF(COUNTIF($B30:AF30,"Fail")=3,AF17*$B$4,0))))</f>
        <v/>
      </c>
      <c r="AG44" s="103" t="str">
        <f>IF(AG17="","",IF(COUNTIF($B30:AG30,"Fail")&gt;=6,AG17*$B$6,IF(OR(COUNTIF($B30:AG30,"Fail")=5,COUNTIF($B30:AG30,"Fail")=4),AG17*$B$5,IF(COUNTIF($B30:AG30,"Fail")=3,AG17*$B$4,0))))</f>
        <v/>
      </c>
      <c r="AH44" s="103" t="str">
        <f>IF(AH17="","",IF(COUNTIF($B30:AH30,"Fail")&gt;=6,AH17*$B$6,IF(OR(COUNTIF($B30:AH30,"Fail")=5,COUNTIF($B30:AH30,"Fail")=4),AH17*$B$5,IF(COUNTIF($B30:AH30,"Fail")=3,AH17*$B$4,0))))</f>
        <v/>
      </c>
      <c r="AI44" s="103" t="str">
        <f>IF(AI17="","",IF(COUNTIF($B30:AI30,"Fail")&gt;=6,AI17*$B$6,IF(OR(COUNTIF($B30:AI30,"Fail")=5,COUNTIF($B30:AI30,"Fail")=4),AI17*$B$5,IF(COUNTIF($B30:AI30,"Fail")=3,AI17*$B$4,0))))</f>
        <v/>
      </c>
      <c r="AJ44" s="103" t="str">
        <f>IF(AJ17="","",IF(COUNTIF($B30:AJ30,"Fail")&gt;=6,AJ17*$B$6,IF(OR(COUNTIF($B30:AJ30,"Fail")=5,COUNTIF($B30:AJ30,"Fail")=4),AJ17*$B$5,IF(COUNTIF($B30:AJ30,"Fail")=3,AJ17*$B$4,0))))</f>
        <v/>
      </c>
      <c r="AK44" s="104" t="str">
        <f>IF(AK17="","",IF(COUNTIF($B30:AK30,"Fail")&gt;=6,AK17*$B$6,IF(OR(COUNTIF($B30:AK30,"Fail")=5,COUNTIF($B30:AK30,"Fail")=4),AK17*$B$5,IF(COUNTIF($B30:AK30,"Fail")=3,AK17*$B$4,0))))</f>
        <v/>
      </c>
      <c r="AL44" s="102" t="str">
        <f>IF(AL17="","",IF(COUNTIF($B30:AL30,"Fail")&gt;=6,AL17*$B$6,IF(OR(COUNTIF($B30:AL30,"Fail")=5,COUNTIF($B30:AL30,"Fail")=4),AL17*$B$5,IF(COUNTIF($B30:AL30,"Fail")=3,AL17*$B$4,0))))</f>
        <v/>
      </c>
      <c r="AM44" s="103" t="str">
        <f>IF(AM17="","",IF(COUNTIF($B30:AM30,"Fail")&gt;=6,AM17*$B$6,IF(OR(COUNTIF($B30:AM30,"Fail")=5,COUNTIF($B30:AM30,"Fail")=4),AM17*$B$5,IF(COUNTIF($B30:AM30,"Fail")=3,AM17*$B$4,0))))</f>
        <v/>
      </c>
      <c r="AN44" s="103" t="str">
        <f>IF(AN17="","",IF(COUNTIF($B30:AN30,"Fail")&gt;=6,AN17*$B$6,IF(OR(COUNTIF($B30:AN30,"Fail")=5,COUNTIF($B30:AN30,"Fail")=4),AN17*$B$5,IF(COUNTIF($B30:AN30,"Fail")=3,AN17*$B$4,0))))</f>
        <v/>
      </c>
      <c r="AO44" s="103" t="str">
        <f>IF(AO17="","",IF(COUNTIF($B30:AO30,"Fail")&gt;=6,AO17*$B$6,IF(OR(COUNTIF($B30:AO30,"Fail")=5,COUNTIF($B30:AO30,"Fail")=4),AO17*$B$5,IF(COUNTIF($B30:AO30,"Fail")=3,AO17*$B$4,0))))</f>
        <v/>
      </c>
      <c r="AP44" s="103" t="str">
        <f>IF(AP17="","",IF(COUNTIF($B30:AP30,"Fail")&gt;=6,AP17*$B$6,IF(OR(COUNTIF($B30:AP30,"Fail")=5,COUNTIF($B30:AP30,"Fail")=4),AP17*$B$5,IF(COUNTIF($B30:AP30,"Fail")=3,AP17*$B$4,0))))</f>
        <v/>
      </c>
      <c r="AQ44" s="103" t="str">
        <f>IF(AQ17="","",IF(COUNTIF($B30:AQ30,"Fail")&gt;=6,AQ17*$B$6,IF(OR(COUNTIF($B30:AQ30,"Fail")=5,COUNTIF($B30:AQ30,"Fail")=4),AQ17*$B$5,IF(COUNTIF($B30:AQ30,"Fail")=3,AQ17*$B$4,0))))</f>
        <v/>
      </c>
      <c r="AR44" s="103" t="str">
        <f>IF(AR17="","",IF(COUNTIF($B30:AR30,"Fail")&gt;=6,AR17*$B$6,IF(OR(COUNTIF($B30:AR30,"Fail")=5,COUNTIF($B30:AR30,"Fail")=4),AR17*$B$5,IF(COUNTIF($B30:AR30,"Fail")=3,AR17*$B$4,0))))</f>
        <v/>
      </c>
      <c r="AS44" s="103" t="str">
        <f>IF(AS17="","",IF(COUNTIF($B30:AS30,"Fail")&gt;=6,AS17*$B$6,IF(OR(COUNTIF($B30:AS30,"Fail")=5,COUNTIF($B30:AS30,"Fail")=4),AS17*$B$5,IF(COUNTIF($B30:AS30,"Fail")=3,AS17*$B$4,0))))</f>
        <v/>
      </c>
      <c r="AT44" s="103" t="str">
        <f>IF(AT17="","",IF(COUNTIF($B30:AT30,"Fail")&gt;=6,AT17*$B$6,IF(OR(COUNTIF($B30:AT30,"Fail")=5,COUNTIF($B30:AT30,"Fail")=4),AT17*$B$5,IF(COUNTIF($B30:AT30,"Fail")=3,AT17*$B$4,0))))</f>
        <v/>
      </c>
      <c r="AU44" s="103" t="str">
        <f>IF(AU17="","",IF(COUNTIF($B30:AU30,"Fail")&gt;=6,AU17*$B$6,IF(OR(COUNTIF($B30:AU30,"Fail")=5,COUNTIF($B30:AU30,"Fail")=4),AU17*$B$5,IF(COUNTIF($B30:AU30,"Fail")=3,AU17*$B$4,0))))</f>
        <v/>
      </c>
      <c r="AV44" s="103" t="str">
        <f>IF(AV17="","",IF(COUNTIF($B30:AV30,"Fail")&gt;=6,AV17*$B$6,IF(OR(COUNTIF($B30:AV30,"Fail")=5,COUNTIF($B30:AV30,"Fail")=4),AV17*$B$5,IF(COUNTIF($B30:AV30,"Fail")=3,AV17*$B$4,0))))</f>
        <v/>
      </c>
      <c r="AW44" s="104" t="str">
        <f>IF(AW17="","",IF(COUNTIF($B30:AW30,"Fail")&gt;=6,AW17*$B$6,IF(OR(COUNTIF($B30:AW30,"Fail")=5,COUNTIF($B30:AW30,"Fail")=4),AW17*$B$5,IF(COUNTIF($B30:AW30,"Fail")=3,AW17*$B$4,0))))</f>
        <v/>
      </c>
      <c r="AX44" s="102" t="str">
        <f>IF(AX17="","",IF(COUNTIF($B30:AX30,"Fail")&gt;=6,AX17*$B$6,IF(OR(COUNTIF($B30:AX30,"Fail")=5,COUNTIF($B30:AX30,"Fail")=4),AX17*$B$5,IF(COUNTIF($B30:AX30,"Fail")=3,AX17*$B$4,0))))</f>
        <v/>
      </c>
      <c r="AY44" s="103" t="str">
        <f>IF(AY17="","",IF(COUNTIF($B30:AY30,"Fail")&gt;=6,AY17*$B$6,IF(OR(COUNTIF($B30:AY30,"Fail")=5,COUNTIF($B30:AY30,"Fail")=4),AY17*$B$5,IF(COUNTIF($B30:AY30,"Fail")=3,AY17*$B$4,0))))</f>
        <v/>
      </c>
      <c r="AZ44" s="103" t="str">
        <f>IF(AZ17="","",IF(COUNTIF($B30:AZ30,"Fail")&gt;=6,AZ17*$B$6,IF(OR(COUNTIF($B30:AZ30,"Fail")=5,COUNTIF($B30:AZ30,"Fail")=4),AZ17*$B$5,IF(COUNTIF($B30:AZ30,"Fail")=3,AZ17*$B$4,0))))</f>
        <v/>
      </c>
      <c r="BA44" s="103" t="str">
        <f>IF(BA17="","",IF(COUNTIF($B30:BA30,"Fail")&gt;=6,BA17*$B$6,IF(OR(COUNTIF($B30:BA30,"Fail")=5,COUNTIF($B30:BA30,"Fail")=4),BA17*$B$5,IF(COUNTIF($B30:BA30,"Fail")=3,BA17*$B$4,0))))</f>
        <v/>
      </c>
      <c r="BB44" s="103" t="str">
        <f>IF(BB17="","",IF(COUNTIF($B30:BB30,"Fail")&gt;=6,BB17*$B$6,IF(OR(COUNTIF($B30:BB30,"Fail")=5,COUNTIF($B30:BB30,"Fail")=4),BB17*$B$5,IF(COUNTIF($B30:BB30,"Fail")=3,BB17*$B$4,0))))</f>
        <v/>
      </c>
      <c r="BC44" s="103" t="str">
        <f>IF(BC17="","",IF(COUNTIF($B30:BC30,"Fail")&gt;=6,BC17*$B$6,IF(OR(COUNTIF($B30:BC30,"Fail")=5,COUNTIF($B30:BC30,"Fail")=4),BC17*$B$5,IF(COUNTIF($B30:BC30,"Fail")=3,BC17*$B$4,0))))</f>
        <v/>
      </c>
      <c r="BD44" s="103" t="str">
        <f>IF(BD17="","",IF(COUNTIF($B30:BD30,"Fail")&gt;=6,BD17*$B$6,IF(OR(COUNTIF($B30:BD30,"Fail")=5,COUNTIF($B30:BD30,"Fail")=4),BD17*$B$5,IF(COUNTIF($B30:BD30,"Fail")=3,BD17*$B$4,0))))</f>
        <v/>
      </c>
      <c r="BE44" s="103" t="str">
        <f>IF(BE17="","",IF(COUNTIF($B30:BE30,"Fail")&gt;=6,BE17*$B$6,IF(OR(COUNTIF($B30:BE30,"Fail")=5,COUNTIF($B30:BE30,"Fail")=4),BE17*$B$5,IF(COUNTIF($B30:BE30,"Fail")=3,BE17*$B$4,0))))</f>
        <v/>
      </c>
      <c r="BF44" s="103" t="str">
        <f>IF(BF17="","",IF(COUNTIF($B30:BF30,"Fail")&gt;=6,BF17*$B$6,IF(OR(COUNTIF($B30:BF30,"Fail")=5,COUNTIF($B30:BF30,"Fail")=4),BF17*$B$5,IF(COUNTIF($B30:BF30,"Fail")=3,BF17*$B$4,0))))</f>
        <v/>
      </c>
      <c r="BG44" s="103" t="str">
        <f>IF(BG17="","",IF(COUNTIF($B30:BG30,"Fail")&gt;=6,BG17*$B$6,IF(OR(COUNTIF($B30:BG30,"Fail")=5,COUNTIF($B30:BG30,"Fail")=4),BG17*$B$5,IF(COUNTIF($B30:BG30,"Fail")=3,BG17*$B$4,0))))</f>
        <v/>
      </c>
      <c r="BH44" s="103" t="str">
        <f>IF(BH17="","",IF(COUNTIF($B30:BH30,"Fail")&gt;=6,BH17*$B$6,IF(OR(COUNTIF($B30:BH30,"Fail")=5,COUNTIF($B30:BH30,"Fail")=4),BH17*$B$5,IF(COUNTIF($B30:BH30,"Fail")=3,BH17*$B$4,0))))</f>
        <v/>
      </c>
      <c r="BI44" s="104" t="str">
        <f>IF(BI17="","",IF(COUNTIF($B30:BI30,"Fail")&gt;=6,BI17*$B$6,IF(OR(COUNTIF($B30:BI30,"Fail")=5,COUNTIF($B30:BI30,"Fail")=4),BI17*$B$5,IF(COUNTIF($B30:BI30,"Fail")=3,BI17*$B$4,0))))</f>
        <v/>
      </c>
    </row>
    <row r="45" spans="1:61" s="15" customFormat="1" x14ac:dyDescent="0.25">
      <c r="A45" s="89" t="s">
        <v>49</v>
      </c>
      <c r="B45" s="102" t="str">
        <f t="shared" si="12"/>
        <v/>
      </c>
      <c r="C45" s="103" t="str">
        <f>IF(C18="","",IF(COUNTIF($B31:C31,"Fail")&gt;=6,C18*$B$6,IF(OR(COUNTIF($B31:C31,"Fail")=5,COUNTIF($B31:C31,"Fail")=4),C18*$B$5,IF(COUNTIF($B31:C31,"Fail")=3,C18*$B$4,0))))</f>
        <v/>
      </c>
      <c r="D45" s="103" t="str">
        <f>IF(D18="","",IF(COUNTIF($B31:D31,"Fail")&gt;=6,D18*$B$6,IF(OR(COUNTIF($B31:D31,"Fail")=5,COUNTIF($B31:D31,"Fail")=4),D18*$B$5,IF(COUNTIF($B31:D31,"Fail")=3,D18*$B$4,0))))</f>
        <v/>
      </c>
      <c r="E45" s="103" t="str">
        <f>IF(E18="","",IF(COUNTIF($B31:E31,"Fail")&gt;=6,E18*$B$6,IF(OR(COUNTIF($B31:E31,"Fail")=5,COUNTIF($B31:E31,"Fail")=4),E18*$B$5,IF(COUNTIF($B31:E31,"Fail")=3,E18*$B$4,0))))</f>
        <v/>
      </c>
      <c r="F45" s="103" t="str">
        <f>IF(F18="","",IF(COUNTIF($B31:F31,"Fail")&gt;=6,F18*$B$6,IF(OR(COUNTIF($B31:F31,"Fail")=5,COUNTIF($B31:F31,"Fail")=4),F18*$B$5,IF(COUNTIF($B31:F31,"Fail")=3,F18*$B$4,0))))</f>
        <v/>
      </c>
      <c r="G45" s="103" t="str">
        <f>IF(G18="","",IF(COUNTIF($B31:G31,"Fail")&gt;=6,G18*$B$6,IF(OR(COUNTIF($B31:G31,"Fail")=5,COUNTIF($B31:G31,"Fail")=4),G18*$B$5,IF(COUNTIF($B31:G31,"Fail")=3,G18*$B$4,0))))</f>
        <v/>
      </c>
      <c r="H45" s="103" t="str">
        <f>IF(H18="","",IF(COUNTIF($B31:H31,"Fail")&gt;=6,H18*$B$6,IF(OR(COUNTIF($B31:H31,"Fail")=5,COUNTIF($B31:H31,"Fail")=4),H18*$B$5,IF(COUNTIF($B31:H31,"Fail")=3,H18*$B$4,0))))</f>
        <v/>
      </c>
      <c r="I45" s="103" t="str">
        <f>IF(I18="","",IF(COUNTIF($B31:I31,"Fail")&gt;=6,I18*$B$6,IF(OR(COUNTIF($B31:I31,"Fail")=5,COUNTIF($B31:I31,"Fail")=4),I18*$B$5,IF(COUNTIF($B31:I31,"Fail")=3,I18*$B$4,0))))</f>
        <v/>
      </c>
      <c r="J45" s="103" t="str">
        <f>IF(J18="","",IF(COUNTIF($B31:J31,"Fail")&gt;=6,J18*$B$6,IF(OR(COUNTIF($B31:J31,"Fail")=5,COUNTIF($B31:J31,"Fail")=4),J18*$B$5,IF(COUNTIF($B31:J31,"Fail")=3,J18*$B$4,0))))</f>
        <v/>
      </c>
      <c r="K45" s="103" t="str">
        <f>IF(K18="","",IF(COUNTIF($B31:K31,"Fail")&gt;=6,K18*$B$6,IF(OR(COUNTIF($B31:K31,"Fail")=5,COUNTIF($B31:K31,"Fail")=4),K18*$B$5,IF(COUNTIF($B31:K31,"Fail")=3,K18*$B$4,0))))</f>
        <v/>
      </c>
      <c r="L45" s="103" t="str">
        <f>IF(L18="","",IF(COUNTIF($B31:L31,"Fail")&gt;=6,L18*$B$6,IF(OR(COUNTIF($B31:L31,"Fail")=5,COUNTIF($B31:L31,"Fail")=4),L18*$B$5,IF(COUNTIF($B31:L31,"Fail")=3,L18*$B$4,0))))</f>
        <v/>
      </c>
      <c r="M45" s="104" t="str">
        <f>IF(M18="","",IF(COUNTIF($B31:M31,"Fail")&gt;=6,M18*$B$6,IF(OR(COUNTIF($B31:M31,"Fail")=5,COUNTIF($B31:M31,"Fail")=4),M18*$B$5,IF(COUNTIF($B31:M31,"Fail")=3,M18*$B$4,0))))</f>
        <v/>
      </c>
      <c r="N45" s="102" t="str">
        <f>IF(N18="","",IF(COUNTIF($B31:N31,"Fail")&gt;=6,N18*$B$6,IF(OR(COUNTIF($B31:N31,"Fail")=5,COUNTIF($B31:N31,"Fail")=4),N18*$B$5,IF(COUNTIF($B31:N31,"Fail")=3,N18*$B$4,0))))</f>
        <v/>
      </c>
      <c r="O45" s="103" t="str">
        <f>IF(O18="","",IF(COUNTIF($B31:O31,"Fail")&gt;=6,O18*$B$6,IF(OR(COUNTIF($B31:O31,"Fail")=5,COUNTIF($B31:O31,"Fail")=4),O18*$B$5,IF(COUNTIF($B31:O31,"Fail")=3,O18*$B$4,0))))</f>
        <v/>
      </c>
      <c r="P45" s="103" t="str">
        <f>IF(P18="","",IF(COUNTIF($B31:P31,"Fail")&gt;=6,P18*$B$6,IF(OR(COUNTIF($B31:P31,"Fail")=5,COUNTIF($B31:P31,"Fail")=4),P18*$B$5,IF(COUNTIF($B31:P31,"Fail")=3,P18*$B$4,0))))</f>
        <v/>
      </c>
      <c r="Q45" s="103" t="str">
        <f>IF(Q18="","",IF(COUNTIF($B31:Q31,"Fail")&gt;=6,Q18*$B$6,IF(OR(COUNTIF($B31:Q31,"Fail")=5,COUNTIF($B31:Q31,"Fail")=4),Q18*$B$5,IF(COUNTIF($B31:Q31,"Fail")=3,Q18*$B$4,0))))</f>
        <v/>
      </c>
      <c r="R45" s="103" t="str">
        <f>IF(R18="","",IF(COUNTIF($B31:R31,"Fail")&gt;=6,R18*$B$6,IF(OR(COUNTIF($B31:R31,"Fail")=5,COUNTIF($B31:R31,"Fail")=4),R18*$B$5,IF(COUNTIF($B31:R31,"Fail")=3,R18*$B$4,0))))</f>
        <v/>
      </c>
      <c r="S45" s="103" t="str">
        <f>IF(S18="","",IF(COUNTIF($B31:S31,"Fail")&gt;=6,S18*$B$6,IF(OR(COUNTIF($B31:S31,"Fail")=5,COUNTIF($B31:S31,"Fail")=4),S18*$B$5,IF(COUNTIF($B31:S31,"Fail")=3,S18*$B$4,0))))</f>
        <v/>
      </c>
      <c r="T45" s="103" t="str">
        <f>IF(T18="","",IF(COUNTIF($B31:T31,"Fail")&gt;=6,T18*$B$6,IF(OR(COUNTIF($B31:T31,"Fail")=5,COUNTIF($B31:T31,"Fail")=4),T18*$B$5,IF(COUNTIF($B31:T31,"Fail")=3,T18*$B$4,0))))</f>
        <v/>
      </c>
      <c r="U45" s="103" t="str">
        <f>IF(U18="","",IF(COUNTIF($B31:U31,"Fail")&gt;=6,U18*$B$6,IF(OR(COUNTIF($B31:U31,"Fail")=5,COUNTIF($B31:U31,"Fail")=4),U18*$B$5,IF(COUNTIF($B31:U31,"Fail")=3,U18*$B$4,0))))</f>
        <v/>
      </c>
      <c r="V45" s="103" t="str">
        <f>IF(V18="","",IF(COUNTIF($B31:V31,"Fail")&gt;=6,V18*$B$6,IF(OR(COUNTIF($B31:V31,"Fail")=5,COUNTIF($B31:V31,"Fail")=4),V18*$B$5,IF(COUNTIF($B31:V31,"Fail")=3,V18*$B$4,0))))</f>
        <v/>
      </c>
      <c r="W45" s="103" t="str">
        <f>IF(W18="","",IF(COUNTIF($B31:W31,"Fail")&gt;=6,W18*$B$6,IF(OR(COUNTIF($B31:W31,"Fail")=5,COUNTIF($B31:W31,"Fail")=4),W18*$B$5,IF(COUNTIF($B31:W31,"Fail")=3,W18*$B$4,0))))</f>
        <v/>
      </c>
      <c r="X45" s="103" t="str">
        <f>IF(X18="","",IF(COUNTIF($B31:X31,"Fail")&gt;=6,X18*$B$6,IF(OR(COUNTIF($B31:X31,"Fail")=5,COUNTIF($B31:X31,"Fail")=4),X18*$B$5,IF(COUNTIF($B31:X31,"Fail")=3,X18*$B$4,0))))</f>
        <v/>
      </c>
      <c r="Y45" s="104" t="str">
        <f>IF(Y18="","",IF(COUNTIF($B31:Y31,"Fail")&gt;=6,Y18*$B$6,IF(OR(COUNTIF($B31:Y31,"Fail")=5,COUNTIF($B31:Y31,"Fail")=4),Y18*$B$5,IF(COUNTIF($B31:Y31,"Fail")=3,Y18*$B$4,0))))</f>
        <v/>
      </c>
      <c r="Z45" s="102" t="str">
        <f>IF(Z18="","",IF(COUNTIF($B31:Z31,"Fail")&gt;=6,Z18*$B$6,IF(OR(COUNTIF($B31:Z31,"Fail")=5,COUNTIF($B31:Z31,"Fail")=4),Z18*$B$5,IF(COUNTIF($B31:Z31,"Fail")=3,Z18*$B$4,0))))</f>
        <v/>
      </c>
      <c r="AA45" s="103" t="str">
        <f>IF(AA18="","",IF(COUNTIF($B31:AA31,"Fail")&gt;=6,AA18*$B$6,IF(OR(COUNTIF($B31:AA31,"Fail")=5,COUNTIF($B31:AA31,"Fail")=4),AA18*$B$5,IF(COUNTIF($B31:AA31,"Fail")=3,AA18*$B$4,0))))</f>
        <v/>
      </c>
      <c r="AB45" s="103" t="str">
        <f>IF(AB18="","",IF(COUNTIF($B31:AB31,"Fail")&gt;=6,AB18*$B$6,IF(OR(COUNTIF($B31:AB31,"Fail")=5,COUNTIF($B31:AB31,"Fail")=4),AB18*$B$5,IF(COUNTIF($B31:AB31,"Fail")=3,AB18*$B$4,0))))</f>
        <v/>
      </c>
      <c r="AC45" s="103" t="str">
        <f>IF(AC18="","",IF(COUNTIF($B31:AC31,"Fail")&gt;=6,AC18*$B$6,IF(OR(COUNTIF($B31:AC31,"Fail")=5,COUNTIF($B31:AC31,"Fail")=4),AC18*$B$5,IF(COUNTIF($B31:AC31,"Fail")=3,AC18*$B$4,0))))</f>
        <v/>
      </c>
      <c r="AD45" s="103" t="str">
        <f>IF(AD18="","",IF(COUNTIF($B31:AD31,"Fail")&gt;=6,AD18*$B$6,IF(OR(COUNTIF($B31:AD31,"Fail")=5,COUNTIF($B31:AD31,"Fail")=4),AD18*$B$5,IF(COUNTIF($B31:AD31,"Fail")=3,AD18*$B$4,0))))</f>
        <v/>
      </c>
      <c r="AE45" s="103" t="str">
        <f>IF(AE18="","",IF(COUNTIF($B31:AE31,"Fail")&gt;=6,AE18*$B$6,IF(OR(COUNTIF($B31:AE31,"Fail")=5,COUNTIF($B31:AE31,"Fail")=4),AE18*$B$5,IF(COUNTIF($B31:AE31,"Fail")=3,AE18*$B$4,0))))</f>
        <v/>
      </c>
      <c r="AF45" s="103" t="str">
        <f>IF(AF18="","",IF(COUNTIF($B31:AF31,"Fail")&gt;=6,AF18*$B$6,IF(OR(COUNTIF($B31:AF31,"Fail")=5,COUNTIF($B31:AF31,"Fail")=4),AF18*$B$5,IF(COUNTIF($B31:AF31,"Fail")=3,AF18*$B$4,0))))</f>
        <v/>
      </c>
      <c r="AG45" s="103" t="str">
        <f>IF(AG18="","",IF(COUNTIF($B31:AG31,"Fail")&gt;=6,AG18*$B$6,IF(OR(COUNTIF($B31:AG31,"Fail")=5,COUNTIF($B31:AG31,"Fail")=4),AG18*$B$5,IF(COUNTIF($B31:AG31,"Fail")=3,AG18*$B$4,0))))</f>
        <v/>
      </c>
      <c r="AH45" s="103" t="str">
        <f>IF(AH18="","",IF(COUNTIF($B31:AH31,"Fail")&gt;=6,AH18*$B$6,IF(OR(COUNTIF($B31:AH31,"Fail")=5,COUNTIF($B31:AH31,"Fail")=4),AH18*$B$5,IF(COUNTIF($B31:AH31,"Fail")=3,AH18*$B$4,0))))</f>
        <v/>
      </c>
      <c r="AI45" s="103" t="str">
        <f>IF(AI18="","",IF(COUNTIF($B31:AI31,"Fail")&gt;=6,AI18*$B$6,IF(OR(COUNTIF($B31:AI31,"Fail")=5,COUNTIF($B31:AI31,"Fail")=4),AI18*$B$5,IF(COUNTIF($B31:AI31,"Fail")=3,AI18*$B$4,0))))</f>
        <v/>
      </c>
      <c r="AJ45" s="103" t="str">
        <f>IF(AJ18="","",IF(COUNTIF($B31:AJ31,"Fail")&gt;=6,AJ18*$B$6,IF(OR(COUNTIF($B31:AJ31,"Fail")=5,COUNTIF($B31:AJ31,"Fail")=4),AJ18*$B$5,IF(COUNTIF($B31:AJ31,"Fail")=3,AJ18*$B$4,0))))</f>
        <v/>
      </c>
      <c r="AK45" s="104" t="str">
        <f>IF(AK18="","",IF(COUNTIF($B31:AK31,"Fail")&gt;=6,AK18*$B$6,IF(OR(COUNTIF($B31:AK31,"Fail")=5,COUNTIF($B31:AK31,"Fail")=4),AK18*$B$5,IF(COUNTIF($B31:AK31,"Fail")=3,AK18*$B$4,0))))</f>
        <v/>
      </c>
      <c r="AL45" s="102" t="str">
        <f>IF(AL18="","",IF(COUNTIF($B31:AL31,"Fail")&gt;=6,AL18*$B$6,IF(OR(COUNTIF($B31:AL31,"Fail")=5,COUNTIF($B31:AL31,"Fail")=4),AL18*$B$5,IF(COUNTIF($B31:AL31,"Fail")=3,AL18*$B$4,0))))</f>
        <v/>
      </c>
      <c r="AM45" s="103" t="str">
        <f>IF(AM18="","",IF(COUNTIF($B31:AM31,"Fail")&gt;=6,AM18*$B$6,IF(OR(COUNTIF($B31:AM31,"Fail")=5,COUNTIF($B31:AM31,"Fail")=4),AM18*$B$5,IF(COUNTIF($B31:AM31,"Fail")=3,AM18*$B$4,0))))</f>
        <v/>
      </c>
      <c r="AN45" s="103" t="str">
        <f>IF(AN18="","",IF(COUNTIF($B31:AN31,"Fail")&gt;=6,AN18*$B$6,IF(OR(COUNTIF($B31:AN31,"Fail")=5,COUNTIF($B31:AN31,"Fail")=4),AN18*$B$5,IF(COUNTIF($B31:AN31,"Fail")=3,AN18*$B$4,0))))</f>
        <v/>
      </c>
      <c r="AO45" s="103" t="str">
        <f>IF(AO18="","",IF(COUNTIF($B31:AO31,"Fail")&gt;=6,AO18*$B$6,IF(OR(COUNTIF($B31:AO31,"Fail")=5,COUNTIF($B31:AO31,"Fail")=4),AO18*$B$5,IF(COUNTIF($B31:AO31,"Fail")=3,AO18*$B$4,0))))</f>
        <v/>
      </c>
      <c r="AP45" s="103" t="str">
        <f>IF(AP18="","",IF(COUNTIF($B31:AP31,"Fail")&gt;=6,AP18*$B$6,IF(OR(COUNTIF($B31:AP31,"Fail")=5,COUNTIF($B31:AP31,"Fail")=4),AP18*$B$5,IF(COUNTIF($B31:AP31,"Fail")=3,AP18*$B$4,0))))</f>
        <v/>
      </c>
      <c r="AQ45" s="103" t="str">
        <f>IF(AQ18="","",IF(COUNTIF($B31:AQ31,"Fail")&gt;=6,AQ18*$B$6,IF(OR(COUNTIF($B31:AQ31,"Fail")=5,COUNTIF($B31:AQ31,"Fail")=4),AQ18*$B$5,IF(COUNTIF($B31:AQ31,"Fail")=3,AQ18*$B$4,0))))</f>
        <v/>
      </c>
      <c r="AR45" s="103" t="str">
        <f>IF(AR18="","",IF(COUNTIF($B31:AR31,"Fail")&gt;=6,AR18*$B$6,IF(OR(COUNTIF($B31:AR31,"Fail")=5,COUNTIF($B31:AR31,"Fail")=4),AR18*$B$5,IF(COUNTIF($B31:AR31,"Fail")=3,AR18*$B$4,0))))</f>
        <v/>
      </c>
      <c r="AS45" s="103" t="str">
        <f>IF(AS18="","",IF(COUNTIF($B31:AS31,"Fail")&gt;=6,AS18*$B$6,IF(OR(COUNTIF($B31:AS31,"Fail")=5,COUNTIF($B31:AS31,"Fail")=4),AS18*$B$5,IF(COUNTIF($B31:AS31,"Fail")=3,AS18*$B$4,0))))</f>
        <v/>
      </c>
      <c r="AT45" s="103" t="str">
        <f>IF(AT18="","",IF(COUNTIF($B31:AT31,"Fail")&gt;=6,AT18*$B$6,IF(OR(COUNTIF($B31:AT31,"Fail")=5,COUNTIF($B31:AT31,"Fail")=4),AT18*$B$5,IF(COUNTIF($B31:AT31,"Fail")=3,AT18*$B$4,0))))</f>
        <v/>
      </c>
      <c r="AU45" s="103" t="str">
        <f>IF(AU18="","",IF(COUNTIF($B31:AU31,"Fail")&gt;=6,AU18*$B$6,IF(OR(COUNTIF($B31:AU31,"Fail")=5,COUNTIF($B31:AU31,"Fail")=4),AU18*$B$5,IF(COUNTIF($B31:AU31,"Fail")=3,AU18*$B$4,0))))</f>
        <v/>
      </c>
      <c r="AV45" s="103" t="str">
        <f>IF(AV18="","",IF(COUNTIF($B31:AV31,"Fail")&gt;=6,AV18*$B$6,IF(OR(COUNTIF($B31:AV31,"Fail")=5,COUNTIF($B31:AV31,"Fail")=4),AV18*$B$5,IF(COUNTIF($B31:AV31,"Fail")=3,AV18*$B$4,0))))</f>
        <v/>
      </c>
      <c r="AW45" s="104" t="str">
        <f>IF(AW18="","",IF(COUNTIF($B31:AW31,"Fail")&gt;=6,AW18*$B$6,IF(OR(COUNTIF($B31:AW31,"Fail")=5,COUNTIF($B31:AW31,"Fail")=4),AW18*$B$5,IF(COUNTIF($B31:AW31,"Fail")=3,AW18*$B$4,0))))</f>
        <v/>
      </c>
      <c r="AX45" s="102" t="str">
        <f>IF(AX18="","",IF(COUNTIF($B31:AX31,"Fail")&gt;=6,AX18*$B$6,IF(OR(COUNTIF($B31:AX31,"Fail")=5,COUNTIF($B31:AX31,"Fail")=4),AX18*$B$5,IF(COUNTIF($B31:AX31,"Fail")=3,AX18*$B$4,0))))</f>
        <v/>
      </c>
      <c r="AY45" s="103" t="str">
        <f>IF(AY18="","",IF(COUNTIF($B31:AY31,"Fail")&gt;=6,AY18*$B$6,IF(OR(COUNTIF($B31:AY31,"Fail")=5,COUNTIF($B31:AY31,"Fail")=4),AY18*$B$5,IF(COUNTIF($B31:AY31,"Fail")=3,AY18*$B$4,0))))</f>
        <v/>
      </c>
      <c r="AZ45" s="103" t="str">
        <f>IF(AZ18="","",IF(COUNTIF($B31:AZ31,"Fail")&gt;=6,AZ18*$B$6,IF(OR(COUNTIF($B31:AZ31,"Fail")=5,COUNTIF($B31:AZ31,"Fail")=4),AZ18*$B$5,IF(COUNTIF($B31:AZ31,"Fail")=3,AZ18*$B$4,0))))</f>
        <v/>
      </c>
      <c r="BA45" s="103" t="str">
        <f>IF(BA18="","",IF(COUNTIF($B31:BA31,"Fail")&gt;=6,BA18*$B$6,IF(OR(COUNTIF($B31:BA31,"Fail")=5,COUNTIF($B31:BA31,"Fail")=4),BA18*$B$5,IF(COUNTIF($B31:BA31,"Fail")=3,BA18*$B$4,0))))</f>
        <v/>
      </c>
      <c r="BB45" s="103" t="str">
        <f>IF(BB18="","",IF(COUNTIF($B31:BB31,"Fail")&gt;=6,BB18*$B$6,IF(OR(COUNTIF($B31:BB31,"Fail")=5,COUNTIF($B31:BB31,"Fail")=4),BB18*$B$5,IF(COUNTIF($B31:BB31,"Fail")=3,BB18*$B$4,0))))</f>
        <v/>
      </c>
      <c r="BC45" s="103" t="str">
        <f>IF(BC18="","",IF(COUNTIF($B31:BC31,"Fail")&gt;=6,BC18*$B$6,IF(OR(COUNTIF($B31:BC31,"Fail")=5,COUNTIF($B31:BC31,"Fail")=4),BC18*$B$5,IF(COUNTIF($B31:BC31,"Fail")=3,BC18*$B$4,0))))</f>
        <v/>
      </c>
      <c r="BD45" s="103" t="str">
        <f>IF(BD18="","",IF(COUNTIF($B31:BD31,"Fail")&gt;=6,BD18*$B$6,IF(OR(COUNTIF($B31:BD31,"Fail")=5,COUNTIF($B31:BD31,"Fail")=4),BD18*$B$5,IF(COUNTIF($B31:BD31,"Fail")=3,BD18*$B$4,0))))</f>
        <v/>
      </c>
      <c r="BE45" s="103" t="str">
        <f>IF(BE18="","",IF(COUNTIF($B31:BE31,"Fail")&gt;=6,BE18*$B$6,IF(OR(COUNTIF($B31:BE31,"Fail")=5,COUNTIF($B31:BE31,"Fail")=4),BE18*$B$5,IF(COUNTIF($B31:BE31,"Fail")=3,BE18*$B$4,0))))</f>
        <v/>
      </c>
      <c r="BF45" s="103" t="str">
        <f>IF(BF18="","",IF(COUNTIF($B31:BF31,"Fail")&gt;=6,BF18*$B$6,IF(OR(COUNTIF($B31:BF31,"Fail")=5,COUNTIF($B31:BF31,"Fail")=4),BF18*$B$5,IF(COUNTIF($B31:BF31,"Fail")=3,BF18*$B$4,0))))</f>
        <v/>
      </c>
      <c r="BG45" s="103" t="str">
        <f>IF(BG18="","",IF(COUNTIF($B31:BG31,"Fail")&gt;=6,BG18*$B$6,IF(OR(COUNTIF($B31:BG31,"Fail")=5,COUNTIF($B31:BG31,"Fail")=4),BG18*$B$5,IF(COUNTIF($B31:BG31,"Fail")=3,BG18*$B$4,0))))</f>
        <v/>
      </c>
      <c r="BH45" s="103" t="str">
        <f>IF(BH18="","",IF(COUNTIF($B31:BH31,"Fail")&gt;=6,BH18*$B$6,IF(OR(COUNTIF($B31:BH31,"Fail")=5,COUNTIF($B31:BH31,"Fail")=4),BH18*$B$5,IF(COUNTIF($B31:BH31,"Fail")=3,BH18*$B$4,0))))</f>
        <v/>
      </c>
      <c r="BI45" s="104" t="str">
        <f>IF(BI18="","",IF(COUNTIF($B31:BI31,"Fail")&gt;=6,BI18*$B$6,IF(OR(COUNTIF($B31:BI31,"Fail")=5,COUNTIF($B31:BI31,"Fail")=4),BI18*$B$5,IF(COUNTIF($B31:BI31,"Fail")=3,BI18*$B$4,0))))</f>
        <v/>
      </c>
    </row>
    <row r="46" spans="1:61" s="15" customFormat="1" x14ac:dyDescent="0.25">
      <c r="A46" s="90" t="s">
        <v>50</v>
      </c>
      <c r="B46" s="102" t="str">
        <f t="shared" si="12"/>
        <v/>
      </c>
      <c r="C46" s="103" t="str">
        <f>IF(C19="","",IF(COUNTIF($B32:C32,"Fail")&gt;=6,C19*$B$6,IF(OR(COUNTIF($B32:C32,"Fail")=5,COUNTIF($B32:C32,"Fail")=4),C19*$B$5,IF(COUNTIF($B32:C32,"Fail")=3,C19*$B$4,0))))</f>
        <v/>
      </c>
      <c r="D46" s="103" t="str">
        <f>IF(D19="","",IF(COUNTIF($B32:D32,"Fail")&gt;=6,D19*$B$6,IF(OR(COUNTIF($B32:D32,"Fail")=5,COUNTIF($B32:D32,"Fail")=4),D19*$B$5,IF(COUNTIF($B32:D32,"Fail")=3,D19*$B$4,0))))</f>
        <v/>
      </c>
      <c r="E46" s="103" t="str">
        <f>IF(E19="","",IF(COUNTIF($B32:E32,"Fail")&gt;=6,E19*$B$6,IF(OR(COUNTIF($B32:E32,"Fail")=5,COUNTIF($B32:E32,"Fail")=4),E19*$B$5,IF(COUNTIF($B32:E32,"Fail")=3,E19*$B$4,0))))</f>
        <v/>
      </c>
      <c r="F46" s="103" t="str">
        <f>IF(F19="","",IF(COUNTIF($B32:F32,"Fail")&gt;=6,F19*$B$6,IF(OR(COUNTIF($B32:F32,"Fail")=5,COUNTIF($B32:F32,"Fail")=4),F19*$B$5,IF(COUNTIF($B32:F32,"Fail")=3,F19*$B$4,0))))</f>
        <v/>
      </c>
      <c r="G46" s="103" t="str">
        <f>IF(G19="","",IF(COUNTIF($B32:G32,"Fail")&gt;=6,G19*$B$6,IF(OR(COUNTIF($B32:G32,"Fail")=5,COUNTIF($B32:G32,"Fail")=4),G19*$B$5,IF(COUNTIF($B32:G32,"Fail")=3,G19*$B$4,0))))</f>
        <v/>
      </c>
      <c r="H46" s="103" t="str">
        <f>IF(H19="","",IF(COUNTIF($B32:H32,"Fail")&gt;=6,H19*$B$6,IF(OR(COUNTIF($B32:H32,"Fail")=5,COUNTIF($B32:H32,"Fail")=4),H19*$B$5,IF(COUNTIF($B32:H32,"Fail")=3,H19*$B$4,0))))</f>
        <v/>
      </c>
      <c r="I46" s="103" t="str">
        <f>IF(I19="","",IF(COUNTIF($B32:I32,"Fail")&gt;=6,I19*$B$6,IF(OR(COUNTIF($B32:I32,"Fail")=5,COUNTIF($B32:I32,"Fail")=4),I19*$B$5,IF(COUNTIF($B32:I32,"Fail")=3,I19*$B$4,0))))</f>
        <v/>
      </c>
      <c r="J46" s="103" t="str">
        <f>IF(J19="","",IF(COUNTIF($B32:J32,"Fail")&gt;=6,J19*$B$6,IF(OR(COUNTIF($B32:J32,"Fail")=5,COUNTIF($B32:J32,"Fail")=4),J19*$B$5,IF(COUNTIF($B32:J32,"Fail")=3,J19*$B$4,0))))</f>
        <v/>
      </c>
      <c r="K46" s="103" t="str">
        <f>IF(K19="","",IF(COUNTIF($B32:K32,"Fail")&gt;=6,K19*$B$6,IF(OR(COUNTIF($B32:K32,"Fail")=5,COUNTIF($B32:K32,"Fail")=4),K19*$B$5,IF(COUNTIF($B32:K32,"Fail")=3,K19*$B$4,0))))</f>
        <v/>
      </c>
      <c r="L46" s="103" t="str">
        <f>IF(L19="","",IF(COUNTIF($B32:L32,"Fail")&gt;=6,L19*$B$6,IF(OR(COUNTIF($B32:L32,"Fail")=5,COUNTIF($B32:L32,"Fail")=4),L19*$B$5,IF(COUNTIF($B32:L32,"Fail")=3,L19*$B$4,0))))</f>
        <v/>
      </c>
      <c r="M46" s="104" t="str">
        <f>IF(M19="","",IF(COUNTIF($B32:M32,"Fail")&gt;=6,M19*$B$6,IF(OR(COUNTIF($B32:M32,"Fail")=5,COUNTIF($B32:M32,"Fail")=4),M19*$B$5,IF(COUNTIF($B32:M32,"Fail")=3,M19*$B$4,0))))</f>
        <v/>
      </c>
      <c r="N46" s="102" t="str">
        <f>IF(N19="","",IF(COUNTIF($B32:N32,"Fail")&gt;=6,N19*$B$6,IF(OR(COUNTIF($B32:N32,"Fail")=5,COUNTIF($B32:N32,"Fail")=4),N19*$B$5,IF(COUNTIF($B32:N32,"Fail")=3,N19*$B$4,0))))</f>
        <v/>
      </c>
      <c r="O46" s="103" t="str">
        <f>IF(O19="","",IF(COUNTIF($B32:O32,"Fail")&gt;=6,O19*$B$6,IF(OR(COUNTIF($B32:O32,"Fail")=5,COUNTIF($B32:O32,"Fail")=4),O19*$B$5,IF(COUNTIF($B32:O32,"Fail")=3,O19*$B$4,0))))</f>
        <v/>
      </c>
      <c r="P46" s="103" t="str">
        <f>IF(P19="","",IF(COUNTIF($B32:P32,"Fail")&gt;=6,P19*$B$6,IF(OR(COUNTIF($B32:P32,"Fail")=5,COUNTIF($B32:P32,"Fail")=4),P19*$B$5,IF(COUNTIF($B32:P32,"Fail")=3,P19*$B$4,0))))</f>
        <v/>
      </c>
      <c r="Q46" s="103" t="str">
        <f>IF(Q19="","",IF(COUNTIF($B32:Q32,"Fail")&gt;=6,Q19*$B$6,IF(OR(COUNTIF($B32:Q32,"Fail")=5,COUNTIF($B32:Q32,"Fail")=4),Q19*$B$5,IF(COUNTIF($B32:Q32,"Fail")=3,Q19*$B$4,0))))</f>
        <v/>
      </c>
      <c r="R46" s="103" t="str">
        <f>IF(R19="","",IF(COUNTIF($B32:R32,"Fail")&gt;=6,R19*$B$6,IF(OR(COUNTIF($B32:R32,"Fail")=5,COUNTIF($B32:R32,"Fail")=4),R19*$B$5,IF(COUNTIF($B32:R32,"Fail")=3,R19*$B$4,0))))</f>
        <v/>
      </c>
      <c r="S46" s="103" t="str">
        <f>IF(S19="","",IF(COUNTIF($B32:S32,"Fail")&gt;=6,S19*$B$6,IF(OR(COUNTIF($B32:S32,"Fail")=5,COUNTIF($B32:S32,"Fail")=4),S19*$B$5,IF(COUNTIF($B32:S32,"Fail")=3,S19*$B$4,0))))</f>
        <v/>
      </c>
      <c r="T46" s="103" t="str">
        <f>IF(T19="","",IF(COUNTIF($B32:T32,"Fail")&gt;=6,T19*$B$6,IF(OR(COUNTIF($B32:T32,"Fail")=5,COUNTIF($B32:T32,"Fail")=4),T19*$B$5,IF(COUNTIF($B32:T32,"Fail")=3,T19*$B$4,0))))</f>
        <v/>
      </c>
      <c r="U46" s="103" t="str">
        <f>IF(U19="","",IF(COUNTIF($B32:U32,"Fail")&gt;=6,U19*$B$6,IF(OR(COUNTIF($B32:U32,"Fail")=5,COUNTIF($B32:U32,"Fail")=4),U19*$B$5,IF(COUNTIF($B32:U32,"Fail")=3,U19*$B$4,0))))</f>
        <v/>
      </c>
      <c r="V46" s="103" t="str">
        <f>IF(V19="","",IF(COUNTIF($B32:V32,"Fail")&gt;=6,V19*$B$6,IF(OR(COUNTIF($B32:V32,"Fail")=5,COUNTIF($B32:V32,"Fail")=4),V19*$B$5,IF(COUNTIF($B32:V32,"Fail")=3,V19*$B$4,0))))</f>
        <v/>
      </c>
      <c r="W46" s="103" t="str">
        <f>IF(W19="","",IF(COUNTIF($B32:W32,"Fail")&gt;=6,W19*$B$6,IF(OR(COUNTIF($B32:W32,"Fail")=5,COUNTIF($B32:W32,"Fail")=4),W19*$B$5,IF(COUNTIF($B32:W32,"Fail")=3,W19*$B$4,0))))</f>
        <v/>
      </c>
      <c r="X46" s="103" t="str">
        <f>IF(X19="","",IF(COUNTIF($B32:X32,"Fail")&gt;=6,X19*$B$6,IF(OR(COUNTIF($B32:X32,"Fail")=5,COUNTIF($B32:X32,"Fail")=4),X19*$B$5,IF(COUNTIF($B32:X32,"Fail")=3,X19*$B$4,0))))</f>
        <v/>
      </c>
      <c r="Y46" s="104" t="str">
        <f>IF(Y19="","",IF(COUNTIF($B32:Y32,"Fail")&gt;=6,Y19*$B$6,IF(OR(COUNTIF($B32:Y32,"Fail")=5,COUNTIF($B32:Y32,"Fail")=4),Y19*$B$5,IF(COUNTIF($B32:Y32,"Fail")=3,Y19*$B$4,0))))</f>
        <v/>
      </c>
      <c r="Z46" s="102" t="str">
        <f>IF(Z19="","",IF(COUNTIF($B32:Z32,"Fail")&gt;=6,Z19*$B$6,IF(OR(COUNTIF($B32:Z32,"Fail")=5,COUNTIF($B32:Z32,"Fail")=4),Z19*$B$5,IF(COUNTIF($B32:Z32,"Fail")=3,Z19*$B$4,0))))</f>
        <v/>
      </c>
      <c r="AA46" s="103" t="str">
        <f>IF(AA19="","",IF(COUNTIF($B32:AA32,"Fail")&gt;=6,AA19*$B$6,IF(OR(COUNTIF($B32:AA32,"Fail")=5,COUNTIF($B32:AA32,"Fail")=4),AA19*$B$5,IF(COUNTIF($B32:AA32,"Fail")=3,AA19*$B$4,0))))</f>
        <v/>
      </c>
      <c r="AB46" s="103" t="str">
        <f>IF(AB19="","",IF(COUNTIF($B32:AB32,"Fail")&gt;=6,AB19*$B$6,IF(OR(COUNTIF($B32:AB32,"Fail")=5,COUNTIF($B32:AB32,"Fail")=4),AB19*$B$5,IF(COUNTIF($B32:AB32,"Fail")=3,AB19*$B$4,0))))</f>
        <v/>
      </c>
      <c r="AC46" s="103" t="str">
        <f>IF(AC19="","",IF(COUNTIF($B32:AC32,"Fail")&gt;=6,AC19*$B$6,IF(OR(COUNTIF($B32:AC32,"Fail")=5,COUNTIF($B32:AC32,"Fail")=4),AC19*$B$5,IF(COUNTIF($B32:AC32,"Fail")=3,AC19*$B$4,0))))</f>
        <v/>
      </c>
      <c r="AD46" s="103" t="str">
        <f>IF(AD19="","",IF(COUNTIF($B32:AD32,"Fail")&gt;=6,AD19*$B$6,IF(OR(COUNTIF($B32:AD32,"Fail")=5,COUNTIF($B32:AD32,"Fail")=4),AD19*$B$5,IF(COUNTIF($B32:AD32,"Fail")=3,AD19*$B$4,0))))</f>
        <v/>
      </c>
      <c r="AE46" s="103" t="str">
        <f>IF(AE19="","",IF(COUNTIF($B32:AE32,"Fail")&gt;=6,AE19*$B$6,IF(OR(COUNTIF($B32:AE32,"Fail")=5,COUNTIF($B32:AE32,"Fail")=4),AE19*$B$5,IF(COUNTIF($B32:AE32,"Fail")=3,AE19*$B$4,0))))</f>
        <v/>
      </c>
      <c r="AF46" s="103" t="str">
        <f>IF(AF19="","",IF(COUNTIF($B32:AF32,"Fail")&gt;=6,AF19*$B$6,IF(OR(COUNTIF($B32:AF32,"Fail")=5,COUNTIF($B32:AF32,"Fail")=4),AF19*$B$5,IF(COUNTIF($B32:AF32,"Fail")=3,AF19*$B$4,0))))</f>
        <v/>
      </c>
      <c r="AG46" s="103" t="str">
        <f>IF(AG19="","",IF(COUNTIF($B32:AG32,"Fail")&gt;=6,AG19*$B$6,IF(OR(COUNTIF($B32:AG32,"Fail")=5,COUNTIF($B32:AG32,"Fail")=4),AG19*$B$5,IF(COUNTIF($B32:AG32,"Fail")=3,AG19*$B$4,0))))</f>
        <v/>
      </c>
      <c r="AH46" s="103" t="str">
        <f>IF(AH19="","",IF(COUNTIF($B32:AH32,"Fail")&gt;=6,AH19*$B$6,IF(OR(COUNTIF($B32:AH32,"Fail")=5,COUNTIF($B32:AH32,"Fail")=4),AH19*$B$5,IF(COUNTIF($B32:AH32,"Fail")=3,AH19*$B$4,0))))</f>
        <v/>
      </c>
      <c r="AI46" s="103" t="str">
        <f>IF(AI19="","",IF(COUNTIF($B32:AI32,"Fail")&gt;=6,AI19*$B$6,IF(OR(COUNTIF($B32:AI32,"Fail")=5,COUNTIF($B32:AI32,"Fail")=4),AI19*$B$5,IF(COUNTIF($B32:AI32,"Fail")=3,AI19*$B$4,0))))</f>
        <v/>
      </c>
      <c r="AJ46" s="103" t="str">
        <f>IF(AJ19="","",IF(COUNTIF($B32:AJ32,"Fail")&gt;=6,AJ19*$B$6,IF(OR(COUNTIF($B32:AJ32,"Fail")=5,COUNTIF($B32:AJ32,"Fail")=4),AJ19*$B$5,IF(COUNTIF($B32:AJ32,"Fail")=3,AJ19*$B$4,0))))</f>
        <v/>
      </c>
      <c r="AK46" s="104" t="str">
        <f>IF(AK19="","",IF(COUNTIF($B32:AK32,"Fail")&gt;=6,AK19*$B$6,IF(OR(COUNTIF($B32:AK32,"Fail")=5,COUNTIF($B32:AK32,"Fail")=4),AK19*$B$5,IF(COUNTIF($B32:AK32,"Fail")=3,AK19*$B$4,0))))</f>
        <v/>
      </c>
      <c r="AL46" s="102" t="str">
        <f>IF(AL19="","",IF(COUNTIF($B32:AL32,"Fail")&gt;=6,AL19*$B$6,IF(OR(COUNTIF($B32:AL32,"Fail")=5,COUNTIF($B32:AL32,"Fail")=4),AL19*$B$5,IF(COUNTIF($B32:AL32,"Fail")=3,AL19*$B$4,0))))</f>
        <v/>
      </c>
      <c r="AM46" s="103" t="str">
        <f>IF(AM19="","",IF(COUNTIF($B32:AM32,"Fail")&gt;=6,AM19*$B$6,IF(OR(COUNTIF($B32:AM32,"Fail")=5,COUNTIF($B32:AM32,"Fail")=4),AM19*$B$5,IF(COUNTIF($B32:AM32,"Fail")=3,AM19*$B$4,0))))</f>
        <v/>
      </c>
      <c r="AN46" s="103" t="str">
        <f>IF(AN19="","",IF(COUNTIF($B32:AN32,"Fail")&gt;=6,AN19*$B$6,IF(OR(COUNTIF($B32:AN32,"Fail")=5,COUNTIF($B32:AN32,"Fail")=4),AN19*$B$5,IF(COUNTIF($B32:AN32,"Fail")=3,AN19*$B$4,0))))</f>
        <v/>
      </c>
      <c r="AO46" s="103" t="str">
        <f>IF(AO19="","",IF(COUNTIF($B32:AO32,"Fail")&gt;=6,AO19*$B$6,IF(OR(COUNTIF($B32:AO32,"Fail")=5,COUNTIF($B32:AO32,"Fail")=4),AO19*$B$5,IF(COUNTIF($B32:AO32,"Fail")=3,AO19*$B$4,0))))</f>
        <v/>
      </c>
      <c r="AP46" s="103" t="str">
        <f>IF(AP19="","",IF(COUNTIF($B32:AP32,"Fail")&gt;=6,AP19*$B$6,IF(OR(COUNTIF($B32:AP32,"Fail")=5,COUNTIF($B32:AP32,"Fail")=4),AP19*$B$5,IF(COUNTIF($B32:AP32,"Fail")=3,AP19*$B$4,0))))</f>
        <v/>
      </c>
      <c r="AQ46" s="103" t="str">
        <f>IF(AQ19="","",IF(COUNTIF($B32:AQ32,"Fail")&gt;=6,AQ19*$B$6,IF(OR(COUNTIF($B32:AQ32,"Fail")=5,COUNTIF($B32:AQ32,"Fail")=4),AQ19*$B$5,IF(COUNTIF($B32:AQ32,"Fail")=3,AQ19*$B$4,0))))</f>
        <v/>
      </c>
      <c r="AR46" s="103" t="str">
        <f>IF(AR19="","",IF(COUNTIF($B32:AR32,"Fail")&gt;=6,AR19*$B$6,IF(OR(COUNTIF($B32:AR32,"Fail")=5,COUNTIF($B32:AR32,"Fail")=4),AR19*$B$5,IF(COUNTIF($B32:AR32,"Fail")=3,AR19*$B$4,0))))</f>
        <v/>
      </c>
      <c r="AS46" s="103" t="str">
        <f>IF(AS19="","",IF(COUNTIF($B32:AS32,"Fail")&gt;=6,AS19*$B$6,IF(OR(COUNTIF($B32:AS32,"Fail")=5,COUNTIF($B32:AS32,"Fail")=4),AS19*$B$5,IF(COUNTIF($B32:AS32,"Fail")=3,AS19*$B$4,0))))</f>
        <v/>
      </c>
      <c r="AT46" s="103" t="str">
        <f>IF(AT19="","",IF(COUNTIF($B32:AT32,"Fail")&gt;=6,AT19*$B$6,IF(OR(COUNTIF($B32:AT32,"Fail")=5,COUNTIF($B32:AT32,"Fail")=4),AT19*$B$5,IF(COUNTIF($B32:AT32,"Fail")=3,AT19*$B$4,0))))</f>
        <v/>
      </c>
      <c r="AU46" s="103" t="str">
        <f>IF(AU19="","",IF(COUNTIF($B32:AU32,"Fail")&gt;=6,AU19*$B$6,IF(OR(COUNTIF($B32:AU32,"Fail")=5,COUNTIF($B32:AU32,"Fail")=4),AU19*$B$5,IF(COUNTIF($B32:AU32,"Fail")=3,AU19*$B$4,0))))</f>
        <v/>
      </c>
      <c r="AV46" s="103" t="str">
        <f>IF(AV19="","",IF(COUNTIF($B32:AV32,"Fail")&gt;=6,AV19*$B$6,IF(OR(COUNTIF($B32:AV32,"Fail")=5,COUNTIF($B32:AV32,"Fail")=4),AV19*$B$5,IF(COUNTIF($B32:AV32,"Fail")=3,AV19*$B$4,0))))</f>
        <v/>
      </c>
      <c r="AW46" s="104" t="str">
        <f>IF(AW19="","",IF(COUNTIF($B32:AW32,"Fail")&gt;=6,AW19*$B$6,IF(OR(COUNTIF($B32:AW32,"Fail")=5,COUNTIF($B32:AW32,"Fail")=4),AW19*$B$5,IF(COUNTIF($B32:AW32,"Fail")=3,AW19*$B$4,0))))</f>
        <v/>
      </c>
      <c r="AX46" s="102" t="str">
        <f>IF(AX19="","",IF(COUNTIF($B32:AX32,"Fail")&gt;=6,AX19*$B$6,IF(OR(COUNTIF($B32:AX32,"Fail")=5,COUNTIF($B32:AX32,"Fail")=4),AX19*$B$5,IF(COUNTIF($B32:AX32,"Fail")=3,AX19*$B$4,0))))</f>
        <v/>
      </c>
      <c r="AY46" s="103" t="str">
        <f>IF(AY19="","",IF(COUNTIF($B32:AY32,"Fail")&gt;=6,AY19*$B$6,IF(OR(COUNTIF($B32:AY32,"Fail")=5,COUNTIF($B32:AY32,"Fail")=4),AY19*$B$5,IF(COUNTIF($B32:AY32,"Fail")=3,AY19*$B$4,0))))</f>
        <v/>
      </c>
      <c r="AZ46" s="103" t="str">
        <f>IF(AZ19="","",IF(COUNTIF($B32:AZ32,"Fail")&gt;=6,AZ19*$B$6,IF(OR(COUNTIF($B32:AZ32,"Fail")=5,COUNTIF($B32:AZ32,"Fail")=4),AZ19*$B$5,IF(COUNTIF($B32:AZ32,"Fail")=3,AZ19*$B$4,0))))</f>
        <v/>
      </c>
      <c r="BA46" s="103" t="str">
        <f>IF(BA19="","",IF(COUNTIF($B32:BA32,"Fail")&gt;=6,BA19*$B$6,IF(OR(COUNTIF($B32:BA32,"Fail")=5,COUNTIF($B32:BA32,"Fail")=4),BA19*$B$5,IF(COUNTIF($B32:BA32,"Fail")=3,BA19*$B$4,0))))</f>
        <v/>
      </c>
      <c r="BB46" s="103" t="str">
        <f>IF(BB19="","",IF(COUNTIF($B32:BB32,"Fail")&gt;=6,BB19*$B$6,IF(OR(COUNTIF($B32:BB32,"Fail")=5,COUNTIF($B32:BB32,"Fail")=4),BB19*$B$5,IF(COUNTIF($B32:BB32,"Fail")=3,BB19*$B$4,0))))</f>
        <v/>
      </c>
      <c r="BC46" s="103" t="str">
        <f>IF(BC19="","",IF(COUNTIF($B32:BC32,"Fail")&gt;=6,BC19*$B$6,IF(OR(COUNTIF($B32:BC32,"Fail")=5,COUNTIF($B32:BC32,"Fail")=4),BC19*$B$5,IF(COUNTIF($B32:BC32,"Fail")=3,BC19*$B$4,0))))</f>
        <v/>
      </c>
      <c r="BD46" s="103" t="str">
        <f>IF(BD19="","",IF(COUNTIF($B32:BD32,"Fail")&gt;=6,BD19*$B$6,IF(OR(COUNTIF($B32:BD32,"Fail")=5,COUNTIF($B32:BD32,"Fail")=4),BD19*$B$5,IF(COUNTIF($B32:BD32,"Fail")=3,BD19*$B$4,0))))</f>
        <v/>
      </c>
      <c r="BE46" s="103" t="str">
        <f>IF(BE19="","",IF(COUNTIF($B32:BE32,"Fail")&gt;=6,BE19*$B$6,IF(OR(COUNTIF($B32:BE32,"Fail")=5,COUNTIF($B32:BE32,"Fail")=4),BE19*$B$5,IF(COUNTIF($B32:BE32,"Fail")=3,BE19*$B$4,0))))</f>
        <v/>
      </c>
      <c r="BF46" s="103" t="str">
        <f>IF(BF19="","",IF(COUNTIF($B32:BF32,"Fail")&gt;=6,BF19*$B$6,IF(OR(COUNTIF($B32:BF32,"Fail")=5,COUNTIF($B32:BF32,"Fail")=4),BF19*$B$5,IF(COUNTIF($B32:BF32,"Fail")=3,BF19*$B$4,0))))</f>
        <v/>
      </c>
      <c r="BG46" s="103" t="str">
        <f>IF(BG19="","",IF(COUNTIF($B32:BG32,"Fail")&gt;=6,BG19*$B$6,IF(OR(COUNTIF($B32:BG32,"Fail")=5,COUNTIF($B32:BG32,"Fail")=4),BG19*$B$5,IF(COUNTIF($B32:BG32,"Fail")=3,BG19*$B$4,0))))</f>
        <v/>
      </c>
      <c r="BH46" s="103" t="str">
        <f>IF(BH19="","",IF(COUNTIF($B32:BH32,"Fail")&gt;=6,BH19*$B$6,IF(OR(COUNTIF($B32:BH32,"Fail")=5,COUNTIF($B32:BH32,"Fail")=4),BH19*$B$5,IF(COUNTIF($B32:BH32,"Fail")=3,BH19*$B$4,0))))</f>
        <v/>
      </c>
      <c r="BI46" s="104" t="str">
        <f>IF(BI19="","",IF(COUNTIF($B32:BI32,"Fail")&gt;=6,BI19*$B$6,IF(OR(COUNTIF($B32:BI32,"Fail")=5,COUNTIF($B32:BI32,"Fail")=4),BI19*$B$5,IF(COUNTIF($B32:BI32,"Fail")=3,BI19*$B$4,0))))</f>
        <v/>
      </c>
    </row>
    <row r="47" spans="1:61" s="15" customFormat="1" ht="13" thickBot="1" x14ac:dyDescent="0.3">
      <c r="A47" s="91" t="s">
        <v>51</v>
      </c>
      <c r="B47" s="105" t="str">
        <f t="shared" si="12"/>
        <v/>
      </c>
      <c r="C47" s="106" t="str">
        <f>IF(C20="","",IF(COUNTIF($B33:C33,"Fail")&gt;=6,C20*$B$6,IF(OR(COUNTIF($B33:C33,"Fail")=5,COUNTIF($B33:C33,"Fail")=4),C20*$B$5,IF(COUNTIF($B33:C33,"Fail")=3,C20*$B$4,0))))</f>
        <v/>
      </c>
      <c r="D47" s="106" t="str">
        <f>IF(D20="","",IF(COUNTIF($B33:D33,"Fail")&gt;=6,D20*$B$6,IF(OR(COUNTIF($B33:D33,"Fail")=5,COUNTIF($B33:D33,"Fail")=4),D20*$B$5,IF(COUNTIF($B33:D33,"Fail")=3,D20*$B$4,0))))</f>
        <v/>
      </c>
      <c r="E47" s="106" t="str">
        <f>IF(E20="","",IF(COUNTIF($B33:E33,"Fail")&gt;=6,E20*$B$6,IF(OR(COUNTIF($B33:E33,"Fail")=5,COUNTIF($B33:E33,"Fail")=4),E20*$B$5,IF(COUNTIF($B33:E33,"Fail")=3,E20*$B$4,0))))</f>
        <v/>
      </c>
      <c r="F47" s="106" t="str">
        <f>IF(F20="","",IF(COUNTIF($B33:F33,"Fail")&gt;=6,F20*$B$6,IF(OR(COUNTIF($B33:F33,"Fail")=5,COUNTIF($B33:F33,"Fail")=4),F20*$B$5,IF(COUNTIF($B33:F33,"Fail")=3,F20*$B$4,0))))</f>
        <v/>
      </c>
      <c r="G47" s="106" t="str">
        <f>IF(G20="","",IF(COUNTIF($B33:G33,"Fail")&gt;=6,G20*$B$6,IF(OR(COUNTIF($B33:G33,"Fail")=5,COUNTIF($B33:G33,"Fail")=4),G20*$B$5,IF(COUNTIF($B33:G33,"Fail")=3,G20*$B$4,0))))</f>
        <v/>
      </c>
      <c r="H47" s="106" t="str">
        <f>IF(H20="","",IF(COUNTIF($B33:H33,"Fail")&gt;=6,H20*$B$6,IF(OR(COUNTIF($B33:H33,"Fail")=5,COUNTIF($B33:H33,"Fail")=4),H20*$B$5,IF(COUNTIF($B33:H33,"Fail")=3,H20*$B$4,0))))</f>
        <v/>
      </c>
      <c r="I47" s="106" t="str">
        <f>IF(I20="","",IF(COUNTIF($B33:I33,"Fail")&gt;=6,I20*$B$6,IF(OR(COUNTIF($B33:I33,"Fail")=5,COUNTIF($B33:I33,"Fail")=4),I20*$B$5,IF(COUNTIF($B33:I33,"Fail")=3,I20*$B$4,0))))</f>
        <v/>
      </c>
      <c r="J47" s="106" t="str">
        <f>IF(J20="","",IF(COUNTIF($B33:J33,"Fail")&gt;=6,J20*$B$6,IF(OR(COUNTIF($B33:J33,"Fail")=5,COUNTIF($B33:J33,"Fail")=4),J20*$B$5,IF(COUNTIF($B33:J33,"Fail")=3,J20*$B$4,0))))</f>
        <v/>
      </c>
      <c r="K47" s="106" t="str">
        <f>IF(K20="","",IF(COUNTIF($B33:K33,"Fail")&gt;=6,K20*$B$6,IF(OR(COUNTIF($B33:K33,"Fail")=5,COUNTIF($B33:K33,"Fail")=4),K20*$B$5,IF(COUNTIF($B33:K33,"Fail")=3,K20*$B$4,0))))</f>
        <v/>
      </c>
      <c r="L47" s="106" t="str">
        <f>IF(L20="","",IF(COUNTIF($B33:L33,"Fail")&gt;=6,L20*$B$6,IF(OR(COUNTIF($B33:L33,"Fail")=5,COUNTIF($B33:L33,"Fail")=4),L20*$B$5,IF(COUNTIF($B33:L33,"Fail")=3,L20*$B$4,0))))</f>
        <v/>
      </c>
      <c r="M47" s="107" t="str">
        <f>IF(M20="","",IF(COUNTIF($B33:M33,"Fail")&gt;=6,M20*$B$6,IF(OR(COUNTIF($B33:M33,"Fail")=5,COUNTIF($B33:M33,"Fail")=4),M20*$B$5,IF(COUNTIF($B33:M33,"Fail")=3,M20*$B$4,0))))</f>
        <v/>
      </c>
      <c r="N47" s="105" t="str">
        <f>IF(N20="","",IF(COUNTIF($B33:N33,"Fail")&gt;=6,N20*$B$6,IF(OR(COUNTIF($B33:N33,"Fail")=5,COUNTIF($B33:N33,"Fail")=4),N20*$B$5,IF(COUNTIF($B33:N33,"Fail")=3,N20*$B$4,0))))</f>
        <v/>
      </c>
      <c r="O47" s="106" t="str">
        <f>IF(O20="","",IF(COUNTIF($B33:O33,"Fail")&gt;=6,O20*$B$6,IF(OR(COUNTIF($B33:O33,"Fail")=5,COUNTIF($B33:O33,"Fail")=4),O20*$B$5,IF(COUNTIF($B33:O33,"Fail")=3,O20*$B$4,0))))</f>
        <v/>
      </c>
      <c r="P47" s="106" t="str">
        <f>IF(P20="","",IF(COUNTIF($B33:P33,"Fail")&gt;=6,P20*$B$6,IF(OR(COUNTIF($B33:P33,"Fail")=5,COUNTIF($B33:P33,"Fail")=4),P20*$B$5,IF(COUNTIF($B33:P33,"Fail")=3,P20*$B$4,0))))</f>
        <v/>
      </c>
      <c r="Q47" s="106" t="str">
        <f>IF(Q20="","",IF(COUNTIF($B33:Q33,"Fail")&gt;=6,Q20*$B$6,IF(OR(COUNTIF($B33:Q33,"Fail")=5,COUNTIF($B33:Q33,"Fail")=4),Q20*$B$5,IF(COUNTIF($B33:Q33,"Fail")=3,Q20*$B$4,0))))</f>
        <v/>
      </c>
      <c r="R47" s="106" t="str">
        <f>IF(R20="","",IF(COUNTIF($B33:R33,"Fail")&gt;=6,R20*$B$6,IF(OR(COUNTIF($B33:R33,"Fail")=5,COUNTIF($B33:R33,"Fail")=4),R20*$B$5,IF(COUNTIF($B33:R33,"Fail")=3,R20*$B$4,0))))</f>
        <v/>
      </c>
      <c r="S47" s="106" t="str">
        <f>IF(S20="","",IF(COUNTIF($B33:S33,"Fail")&gt;=6,S20*$B$6,IF(OR(COUNTIF($B33:S33,"Fail")=5,COUNTIF($B33:S33,"Fail")=4),S20*$B$5,IF(COUNTIF($B33:S33,"Fail")=3,S20*$B$4,0))))</f>
        <v/>
      </c>
      <c r="T47" s="106" t="str">
        <f>IF(T20="","",IF(COUNTIF($B33:T33,"Fail")&gt;=6,T20*$B$6,IF(OR(COUNTIF($B33:T33,"Fail")=5,COUNTIF($B33:T33,"Fail")=4),T20*$B$5,IF(COUNTIF($B33:T33,"Fail")=3,T20*$B$4,0))))</f>
        <v/>
      </c>
      <c r="U47" s="106" t="str">
        <f>IF(U20="","",IF(COUNTIF($B33:U33,"Fail")&gt;=6,U20*$B$6,IF(OR(COUNTIF($B33:U33,"Fail")=5,COUNTIF($B33:U33,"Fail")=4),U20*$B$5,IF(COUNTIF($B33:U33,"Fail")=3,U20*$B$4,0))))</f>
        <v/>
      </c>
      <c r="V47" s="106" t="str">
        <f>IF(V20="","",IF(COUNTIF($B33:V33,"Fail")&gt;=6,V20*$B$6,IF(OR(COUNTIF($B33:V33,"Fail")=5,COUNTIF($B33:V33,"Fail")=4),V20*$B$5,IF(COUNTIF($B33:V33,"Fail")=3,V20*$B$4,0))))</f>
        <v/>
      </c>
      <c r="W47" s="106" t="str">
        <f>IF(W20="","",IF(COUNTIF($B33:W33,"Fail")&gt;=6,W20*$B$6,IF(OR(COUNTIF($B33:W33,"Fail")=5,COUNTIF($B33:W33,"Fail")=4),W20*$B$5,IF(COUNTIF($B33:W33,"Fail")=3,W20*$B$4,0))))</f>
        <v/>
      </c>
      <c r="X47" s="106" t="str">
        <f>IF(X20="","",IF(COUNTIF($B33:X33,"Fail")&gt;=6,X20*$B$6,IF(OR(COUNTIF($B33:X33,"Fail")=5,COUNTIF($B33:X33,"Fail")=4),X20*$B$5,IF(COUNTIF($B33:X33,"Fail")=3,X20*$B$4,0))))</f>
        <v/>
      </c>
      <c r="Y47" s="107" t="str">
        <f>IF(Y20="","",IF(COUNTIF($B33:Y33,"Fail")&gt;=6,Y20*$B$6,IF(OR(COUNTIF($B33:Y33,"Fail")=5,COUNTIF($B33:Y33,"Fail")=4),Y20*$B$5,IF(COUNTIF($B33:Y33,"Fail")=3,Y20*$B$4,0))))</f>
        <v/>
      </c>
      <c r="Z47" s="105" t="str">
        <f>IF(Z20="","",IF(COUNTIF($B33:Z33,"Fail")&gt;=6,Z20*$B$6,IF(OR(COUNTIF($B33:Z33,"Fail")=5,COUNTIF($B33:Z33,"Fail")=4),Z20*$B$5,IF(COUNTIF($B33:Z33,"Fail")=3,Z20*$B$4,0))))</f>
        <v/>
      </c>
      <c r="AA47" s="106" t="str">
        <f>IF(AA20="","",IF(COUNTIF($B33:AA33,"Fail")&gt;=6,AA20*$B$6,IF(OR(COUNTIF($B33:AA33,"Fail")=5,COUNTIF($B33:AA33,"Fail")=4),AA20*$B$5,IF(COUNTIF($B33:AA33,"Fail")=3,AA20*$B$4,0))))</f>
        <v/>
      </c>
      <c r="AB47" s="106" t="str">
        <f>IF(AB20="","",IF(COUNTIF($B33:AB33,"Fail")&gt;=6,AB20*$B$6,IF(OR(COUNTIF($B33:AB33,"Fail")=5,COUNTIF($B33:AB33,"Fail")=4),AB20*$B$5,IF(COUNTIF($B33:AB33,"Fail")=3,AB20*$B$4,0))))</f>
        <v/>
      </c>
      <c r="AC47" s="106" t="str">
        <f>IF(AC20="","",IF(COUNTIF($B33:AC33,"Fail")&gt;=6,AC20*$B$6,IF(OR(COUNTIF($B33:AC33,"Fail")=5,COUNTIF($B33:AC33,"Fail")=4),AC20*$B$5,IF(COUNTIF($B33:AC33,"Fail")=3,AC20*$B$4,0))))</f>
        <v/>
      </c>
      <c r="AD47" s="106" t="str">
        <f>IF(AD20="","",IF(COUNTIF($B33:AD33,"Fail")&gt;=6,AD20*$B$6,IF(OR(COUNTIF($B33:AD33,"Fail")=5,COUNTIF($B33:AD33,"Fail")=4),AD20*$B$5,IF(COUNTIF($B33:AD33,"Fail")=3,AD20*$B$4,0))))</f>
        <v/>
      </c>
      <c r="AE47" s="106" t="str">
        <f>IF(AE20="","",IF(COUNTIF($B33:AE33,"Fail")&gt;=6,AE20*$B$6,IF(OR(COUNTIF($B33:AE33,"Fail")=5,COUNTIF($B33:AE33,"Fail")=4),AE20*$B$5,IF(COUNTIF($B33:AE33,"Fail")=3,AE20*$B$4,0))))</f>
        <v/>
      </c>
      <c r="AF47" s="106" t="str">
        <f>IF(AF20="","",IF(COUNTIF($B33:AF33,"Fail")&gt;=6,AF20*$B$6,IF(OR(COUNTIF($B33:AF33,"Fail")=5,COUNTIF($B33:AF33,"Fail")=4),AF20*$B$5,IF(COUNTIF($B33:AF33,"Fail")=3,AF20*$B$4,0))))</f>
        <v/>
      </c>
      <c r="AG47" s="106" t="str">
        <f>IF(AG20="","",IF(COUNTIF($B33:AG33,"Fail")&gt;=6,AG20*$B$6,IF(OR(COUNTIF($B33:AG33,"Fail")=5,COUNTIF($B33:AG33,"Fail")=4),AG20*$B$5,IF(COUNTIF($B33:AG33,"Fail")=3,AG20*$B$4,0))))</f>
        <v/>
      </c>
      <c r="AH47" s="106" t="str">
        <f>IF(AH20="","",IF(COUNTIF($B33:AH33,"Fail")&gt;=6,AH20*$B$6,IF(OR(COUNTIF($B33:AH33,"Fail")=5,COUNTIF($B33:AH33,"Fail")=4),AH20*$B$5,IF(COUNTIF($B33:AH33,"Fail")=3,AH20*$B$4,0))))</f>
        <v/>
      </c>
      <c r="AI47" s="106" t="str">
        <f>IF(AI20="","",IF(COUNTIF($B33:AI33,"Fail")&gt;=6,AI20*$B$6,IF(OR(COUNTIF($B33:AI33,"Fail")=5,COUNTIF($B33:AI33,"Fail")=4),AI20*$B$5,IF(COUNTIF($B33:AI33,"Fail")=3,AI20*$B$4,0))))</f>
        <v/>
      </c>
      <c r="AJ47" s="106" t="str">
        <f>IF(AJ20="","",IF(COUNTIF($B33:AJ33,"Fail")&gt;=6,AJ20*$B$6,IF(OR(COUNTIF($B33:AJ33,"Fail")=5,COUNTIF($B33:AJ33,"Fail")=4),AJ20*$B$5,IF(COUNTIF($B33:AJ33,"Fail")=3,AJ20*$B$4,0))))</f>
        <v/>
      </c>
      <c r="AK47" s="107" t="str">
        <f>IF(AK20="","",IF(COUNTIF($B33:AK33,"Fail")&gt;=6,AK20*$B$6,IF(OR(COUNTIF($B33:AK33,"Fail")=5,COUNTIF($B33:AK33,"Fail")=4),AK20*$B$5,IF(COUNTIF($B33:AK33,"Fail")=3,AK20*$B$4,0))))</f>
        <v/>
      </c>
      <c r="AL47" s="105" t="str">
        <f>IF(AL20="","",IF(COUNTIF($B33:AL33,"Fail")&gt;=6,AL20*$B$6,IF(OR(COUNTIF($B33:AL33,"Fail")=5,COUNTIF($B33:AL33,"Fail")=4),AL20*$B$5,IF(COUNTIF($B33:AL33,"Fail")=3,AL20*$B$4,0))))</f>
        <v/>
      </c>
      <c r="AM47" s="106" t="str">
        <f>IF(AM20="","",IF(COUNTIF($B33:AM33,"Fail")&gt;=6,AM20*$B$6,IF(OR(COUNTIF($B33:AM33,"Fail")=5,COUNTIF($B33:AM33,"Fail")=4),AM20*$B$5,IF(COUNTIF($B33:AM33,"Fail")=3,AM20*$B$4,0))))</f>
        <v/>
      </c>
      <c r="AN47" s="106" t="str">
        <f>IF(AN20="","",IF(COUNTIF($B33:AN33,"Fail")&gt;=6,AN20*$B$6,IF(OR(COUNTIF($B33:AN33,"Fail")=5,COUNTIF($B33:AN33,"Fail")=4),AN20*$B$5,IF(COUNTIF($B33:AN33,"Fail")=3,AN20*$B$4,0))))</f>
        <v/>
      </c>
      <c r="AO47" s="106" t="str">
        <f>IF(AO20="","",IF(COUNTIF($B33:AO33,"Fail")&gt;=6,AO20*$B$6,IF(OR(COUNTIF($B33:AO33,"Fail")=5,COUNTIF($B33:AO33,"Fail")=4),AO20*$B$5,IF(COUNTIF($B33:AO33,"Fail")=3,AO20*$B$4,0))))</f>
        <v/>
      </c>
      <c r="AP47" s="106" t="str">
        <f>IF(AP20="","",IF(COUNTIF($B33:AP33,"Fail")&gt;=6,AP20*$B$6,IF(OR(COUNTIF($B33:AP33,"Fail")=5,COUNTIF($B33:AP33,"Fail")=4),AP20*$B$5,IF(COUNTIF($B33:AP33,"Fail")=3,AP20*$B$4,0))))</f>
        <v/>
      </c>
      <c r="AQ47" s="106" t="str">
        <f>IF(AQ20="","",IF(COUNTIF($B33:AQ33,"Fail")&gt;=6,AQ20*$B$6,IF(OR(COUNTIF($B33:AQ33,"Fail")=5,COUNTIF($B33:AQ33,"Fail")=4),AQ20*$B$5,IF(COUNTIF($B33:AQ33,"Fail")=3,AQ20*$B$4,0))))</f>
        <v/>
      </c>
      <c r="AR47" s="106" t="str">
        <f>IF(AR20="","",IF(COUNTIF($B33:AR33,"Fail")&gt;=6,AR20*$B$6,IF(OR(COUNTIF($B33:AR33,"Fail")=5,COUNTIF($B33:AR33,"Fail")=4),AR20*$B$5,IF(COUNTIF($B33:AR33,"Fail")=3,AR20*$B$4,0))))</f>
        <v/>
      </c>
      <c r="AS47" s="106" t="str">
        <f>IF(AS20="","",IF(COUNTIF($B33:AS33,"Fail")&gt;=6,AS20*$B$6,IF(OR(COUNTIF($B33:AS33,"Fail")=5,COUNTIF($B33:AS33,"Fail")=4),AS20*$B$5,IF(COUNTIF($B33:AS33,"Fail")=3,AS20*$B$4,0))))</f>
        <v/>
      </c>
      <c r="AT47" s="106" t="str">
        <f>IF(AT20="","",IF(COUNTIF($B33:AT33,"Fail")&gt;=6,AT20*$B$6,IF(OR(COUNTIF($B33:AT33,"Fail")=5,COUNTIF($B33:AT33,"Fail")=4),AT20*$B$5,IF(COUNTIF($B33:AT33,"Fail")=3,AT20*$B$4,0))))</f>
        <v/>
      </c>
      <c r="AU47" s="106" t="str">
        <f>IF(AU20="","",IF(COUNTIF($B33:AU33,"Fail")&gt;=6,AU20*$B$6,IF(OR(COUNTIF($B33:AU33,"Fail")=5,COUNTIF($B33:AU33,"Fail")=4),AU20*$B$5,IF(COUNTIF($B33:AU33,"Fail")=3,AU20*$B$4,0))))</f>
        <v/>
      </c>
      <c r="AV47" s="106" t="str">
        <f>IF(AV20="","",IF(COUNTIF($B33:AV33,"Fail")&gt;=6,AV20*$B$6,IF(OR(COUNTIF($B33:AV33,"Fail")=5,COUNTIF($B33:AV33,"Fail")=4),AV20*$B$5,IF(COUNTIF($B33:AV33,"Fail")=3,AV20*$B$4,0))))</f>
        <v/>
      </c>
      <c r="AW47" s="107" t="str">
        <f>IF(AW20="","",IF(COUNTIF($B33:AW33,"Fail")&gt;=6,AW20*$B$6,IF(OR(COUNTIF($B33:AW33,"Fail")=5,COUNTIF($B33:AW33,"Fail")=4),AW20*$B$5,IF(COUNTIF($B33:AW33,"Fail")=3,AW20*$B$4,0))))</f>
        <v/>
      </c>
      <c r="AX47" s="105" t="str">
        <f>IF(AX20="","",IF(COUNTIF($B33:AX33,"Fail")&gt;=6,AX20*$B$6,IF(OR(COUNTIF($B33:AX33,"Fail")=5,COUNTIF($B33:AX33,"Fail")=4),AX20*$B$5,IF(COUNTIF($B33:AX33,"Fail")=3,AX20*$B$4,0))))</f>
        <v/>
      </c>
      <c r="AY47" s="106" t="str">
        <f>IF(AY20="","",IF(COUNTIF($B33:AY33,"Fail")&gt;=6,AY20*$B$6,IF(OR(COUNTIF($B33:AY33,"Fail")=5,COUNTIF($B33:AY33,"Fail")=4),AY20*$B$5,IF(COUNTIF($B33:AY33,"Fail")=3,AY20*$B$4,0))))</f>
        <v/>
      </c>
      <c r="AZ47" s="106" t="str">
        <f>IF(AZ20="","",IF(COUNTIF($B33:AZ33,"Fail")&gt;=6,AZ20*$B$6,IF(OR(COUNTIF($B33:AZ33,"Fail")=5,COUNTIF($B33:AZ33,"Fail")=4),AZ20*$B$5,IF(COUNTIF($B33:AZ33,"Fail")=3,AZ20*$B$4,0))))</f>
        <v/>
      </c>
      <c r="BA47" s="106" t="str">
        <f>IF(BA20="","",IF(COUNTIF($B33:BA33,"Fail")&gt;=6,BA20*$B$6,IF(OR(COUNTIF($B33:BA33,"Fail")=5,COUNTIF($B33:BA33,"Fail")=4),BA20*$B$5,IF(COUNTIF($B33:BA33,"Fail")=3,BA20*$B$4,0))))</f>
        <v/>
      </c>
      <c r="BB47" s="106" t="str">
        <f>IF(BB20="","",IF(COUNTIF($B33:BB33,"Fail")&gt;=6,BB20*$B$6,IF(OR(COUNTIF($B33:BB33,"Fail")=5,COUNTIF($B33:BB33,"Fail")=4),BB20*$B$5,IF(COUNTIF($B33:BB33,"Fail")=3,BB20*$B$4,0))))</f>
        <v/>
      </c>
      <c r="BC47" s="106" t="str">
        <f>IF(BC20="","",IF(COUNTIF($B33:BC33,"Fail")&gt;=6,BC20*$B$6,IF(OR(COUNTIF($B33:BC33,"Fail")=5,COUNTIF($B33:BC33,"Fail")=4),BC20*$B$5,IF(COUNTIF($B33:BC33,"Fail")=3,BC20*$B$4,0))))</f>
        <v/>
      </c>
      <c r="BD47" s="106" t="str">
        <f>IF(BD20="","",IF(COUNTIF($B33:BD33,"Fail")&gt;=6,BD20*$B$6,IF(OR(COUNTIF($B33:BD33,"Fail")=5,COUNTIF($B33:BD33,"Fail")=4),BD20*$B$5,IF(COUNTIF($B33:BD33,"Fail")=3,BD20*$B$4,0))))</f>
        <v/>
      </c>
      <c r="BE47" s="106" t="str">
        <f>IF(BE20="","",IF(COUNTIF($B33:BE33,"Fail")&gt;=6,BE20*$B$6,IF(OR(COUNTIF($B33:BE33,"Fail")=5,COUNTIF($B33:BE33,"Fail")=4),BE20*$B$5,IF(COUNTIF($B33:BE33,"Fail")=3,BE20*$B$4,0))))</f>
        <v/>
      </c>
      <c r="BF47" s="106" t="str">
        <f>IF(BF20="","",IF(COUNTIF($B33:BF33,"Fail")&gt;=6,BF20*$B$6,IF(OR(COUNTIF($B33:BF33,"Fail")=5,COUNTIF($B33:BF33,"Fail")=4),BF20*$B$5,IF(COUNTIF($B33:BF33,"Fail")=3,BF20*$B$4,0))))</f>
        <v/>
      </c>
      <c r="BG47" s="106" t="str">
        <f>IF(BG20="","",IF(COUNTIF($B33:BG33,"Fail")&gt;=6,BG20*$B$6,IF(OR(COUNTIF($B33:BG33,"Fail")=5,COUNTIF($B33:BG33,"Fail")=4),BG20*$B$5,IF(COUNTIF($B33:BG33,"Fail")=3,BG20*$B$4,0))))</f>
        <v/>
      </c>
      <c r="BH47" s="106" t="str">
        <f>IF(BH20="","",IF(COUNTIF($B33:BH33,"Fail")&gt;=6,BH20*$B$6,IF(OR(COUNTIF($B33:BH33,"Fail")=5,COUNTIF($B33:BH33,"Fail")=4),BH20*$B$5,IF(COUNTIF($B33:BH33,"Fail")=3,BH20*$B$4,0))))</f>
        <v/>
      </c>
      <c r="BI47" s="107" t="str">
        <f>IF(BI20="","",IF(COUNTIF($B33:BI33,"Fail")&gt;=6,BI20*$B$6,IF(OR(COUNTIF($B33:BI33,"Fail")=5,COUNTIF($B33:BI33,"Fail")=4),BI20*$B$5,IF(COUNTIF($B33:BI33,"Fail")=3,BI20*$B$4,0))))</f>
        <v/>
      </c>
    </row>
    <row r="48" spans="1:61" ht="13" x14ac:dyDescent="0.25">
      <c r="A48" s="1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13" x14ac:dyDescent="0.25">
      <c r="A49" s="1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11" customFormat="1" ht="13.5" customHeight="1" x14ac:dyDescent="0.25">
      <c r="A50" s="140" t="s">
        <v>18</v>
      </c>
      <c r="B50" s="132" t="s">
        <v>11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 t="s">
        <v>12</v>
      </c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 t="s">
        <v>13</v>
      </c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 t="s">
        <v>14</v>
      </c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 t="s">
        <v>34</v>
      </c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</row>
    <row r="51" spans="1:61" s="12" customFormat="1" ht="13.5" thickBot="1" x14ac:dyDescent="0.3">
      <c r="A51" s="142"/>
      <c r="B51" s="47">
        <v>1</v>
      </c>
      <c r="C51" s="48">
        <v>2</v>
      </c>
      <c r="D51" s="48">
        <v>3</v>
      </c>
      <c r="E51" s="48">
        <v>4</v>
      </c>
      <c r="F51" s="48">
        <v>5</v>
      </c>
      <c r="G51" s="48">
        <v>6</v>
      </c>
      <c r="H51" s="48">
        <v>7</v>
      </c>
      <c r="I51" s="48">
        <v>8</v>
      </c>
      <c r="J51" s="48">
        <v>9</v>
      </c>
      <c r="K51" s="47">
        <v>10</v>
      </c>
      <c r="L51" s="48">
        <v>11</v>
      </c>
      <c r="M51" s="48">
        <v>12</v>
      </c>
      <c r="N51" s="48">
        <v>13</v>
      </c>
      <c r="O51" s="48">
        <v>14</v>
      </c>
      <c r="P51" s="48">
        <v>15</v>
      </c>
      <c r="Q51" s="48">
        <v>16</v>
      </c>
      <c r="R51" s="48">
        <v>17</v>
      </c>
      <c r="S51" s="48">
        <v>18</v>
      </c>
      <c r="T51" s="47">
        <v>19</v>
      </c>
      <c r="U51" s="48">
        <v>20</v>
      </c>
      <c r="V51" s="48">
        <v>21</v>
      </c>
      <c r="W51" s="48">
        <v>22</v>
      </c>
      <c r="X51" s="48">
        <v>23</v>
      </c>
      <c r="Y51" s="48">
        <v>24</v>
      </c>
      <c r="Z51" s="48">
        <v>25</v>
      </c>
      <c r="AA51" s="48">
        <v>26</v>
      </c>
      <c r="AB51" s="48">
        <v>27</v>
      </c>
      <c r="AC51" s="47">
        <v>28</v>
      </c>
      <c r="AD51" s="48">
        <v>29</v>
      </c>
      <c r="AE51" s="48">
        <v>30</v>
      </c>
      <c r="AF51" s="48">
        <v>31</v>
      </c>
      <c r="AG51" s="48">
        <v>32</v>
      </c>
      <c r="AH51" s="48">
        <v>33</v>
      </c>
      <c r="AI51" s="48">
        <v>34</v>
      </c>
      <c r="AJ51" s="48">
        <v>35</v>
      </c>
      <c r="AK51" s="48">
        <v>36</v>
      </c>
      <c r="AL51" s="47">
        <v>37</v>
      </c>
      <c r="AM51" s="48">
        <v>38</v>
      </c>
      <c r="AN51" s="48">
        <v>39</v>
      </c>
      <c r="AO51" s="48">
        <v>40</v>
      </c>
      <c r="AP51" s="48">
        <v>41</v>
      </c>
      <c r="AQ51" s="48">
        <v>42</v>
      </c>
      <c r="AR51" s="48">
        <v>43</v>
      </c>
      <c r="AS51" s="48">
        <v>44</v>
      </c>
      <c r="AT51" s="48">
        <v>45</v>
      </c>
      <c r="AU51" s="47">
        <v>46</v>
      </c>
      <c r="AV51" s="48">
        <v>47</v>
      </c>
      <c r="AW51" s="48">
        <v>48</v>
      </c>
      <c r="AX51" s="48">
        <v>49</v>
      </c>
      <c r="AY51" s="48">
        <v>50</v>
      </c>
      <c r="AZ51" s="48">
        <v>51</v>
      </c>
      <c r="BA51" s="48">
        <v>52</v>
      </c>
      <c r="BB51" s="48">
        <v>53</v>
      </c>
      <c r="BC51" s="48">
        <v>54</v>
      </c>
      <c r="BD51" s="48">
        <v>55</v>
      </c>
      <c r="BE51" s="48">
        <v>56</v>
      </c>
      <c r="BF51" s="48">
        <v>57</v>
      </c>
      <c r="BG51" s="48">
        <v>58</v>
      </c>
      <c r="BH51" s="48">
        <v>59</v>
      </c>
      <c r="BI51" s="48">
        <v>60</v>
      </c>
    </row>
    <row r="52" spans="1:61" s="15" customFormat="1" x14ac:dyDescent="0.25">
      <c r="A52" s="86" t="s">
        <v>42</v>
      </c>
      <c r="B52" s="99" t="str">
        <f>IF(B11="","",IF(COUNTIF($B24:B24,"Fail")&gt;=4,B11*$B$6,IF(COUNTIF(B24:$B24,"Fail")=3,B11*$B$5,IF(COUNTIF(B24:$B24,"Fail")=2,$B11*$B$4,IF(B24="Fail",B11,0)))))</f>
        <v/>
      </c>
      <c r="C52" s="100" t="str">
        <f>IF(C11="","",IF(COUNTIF($B24:C24,"Fail")&gt;=4,C11*$B$6,IF(COUNTIF($B24:C24,"Fail")=3,C11*$B$5,IF(COUNTIF($B24:C24,"Fail")=2,$B11*$B$4,IF(C24="Fail",C11,0)))))</f>
        <v/>
      </c>
      <c r="D52" s="100" t="str">
        <f>IF(D11="","",IF(COUNTIF($B24:D24,"Fail")&gt;=4,D11*$B$6,IF(COUNTIF($B24:D24,"Fail")=3,D11*$B$5,IF(COUNTIF($B24:D24,"Fail")=2,$B11*$B$4,IF(D24="Fail",D11,0)))))</f>
        <v/>
      </c>
      <c r="E52" s="100" t="str">
        <f>IF(E11="","",IF(COUNTIF($B24:E24,"Fail")&gt;=4,E11*$B$6,IF(COUNTIF($B24:E24,"Fail")=3,E11*$B$5,IF(COUNTIF($B24:E24,"Fail")=2,$B11*$B$4,IF(E24="Fail",E11,0)))))</f>
        <v/>
      </c>
      <c r="F52" s="100" t="str">
        <f>IF(F11="","",IF(COUNTIF($B24:F24,"Fail")&gt;=4,F11*$B$6,IF(COUNTIF($B24:F24,"Fail")=3,F11*$B$5,IF(COUNTIF($B24:F24,"Fail")=2,$B11*$B$4,IF(F24="Fail",F11,0)))))</f>
        <v/>
      </c>
      <c r="G52" s="100" t="str">
        <f>IF(G11="","",IF(COUNTIF($B24:G24,"Fail")&gt;=4,G11*$B$6,IF(COUNTIF($B24:G24,"Fail")=3,G11*$B$5,IF(COUNTIF($B24:G24,"Fail")=2,$B11*$B$4,IF(G24="Fail",G11,0)))))</f>
        <v/>
      </c>
      <c r="H52" s="100" t="str">
        <f>IF(H11="","",IF(COUNTIF($B24:H24,"Fail")&gt;=4,H11*$B$6,IF(COUNTIF($B24:H24,"Fail")=3,H11*$B$5,IF(COUNTIF($B24:H24,"Fail")=2,$B11*$B$4,IF(H24="Fail",H11,0)))))</f>
        <v/>
      </c>
      <c r="I52" s="100" t="str">
        <f>IF(I11="","",IF(COUNTIF($B24:I24,"Fail")&gt;=4,I11*$B$6,IF(COUNTIF($B24:I24,"Fail")=3,I11*$B$5,IF(COUNTIF($B24:I24,"Fail")=2,$B11*$B$4,IF(I24="Fail",I11,0)))))</f>
        <v/>
      </c>
      <c r="J52" s="100" t="str">
        <f>IF(J11="","",IF(COUNTIF($B24:J24,"Fail")&gt;=4,J11*$B$6,IF(COUNTIF($B24:J24,"Fail")=3,J11*$B$5,IF(COUNTIF($B24:J24,"Fail")=2,$B11*$B$4,IF(J24="Fail",J11,0)))))</f>
        <v/>
      </c>
      <c r="K52" s="100" t="str">
        <f>IF(K11="","",IF(COUNTIF($B24:K24,"Fail")&gt;=4,K11*$B$6,IF(COUNTIF($B24:K24,"Fail")=3,K11*$B$5,IF(COUNTIF($B24:K24,"Fail")=2,$B11*$B$4,IF(K24="Fail",K11,0)))))</f>
        <v/>
      </c>
      <c r="L52" s="100" t="str">
        <f>IF(L11="","",IF(COUNTIF($B24:L24,"Fail")&gt;=4,L11*$B$6,IF(COUNTIF($B24:L24,"Fail")=3,L11*$B$5,IF(COUNTIF($B24:L24,"Fail")=2,$B11*$B$4,IF(L24="Fail",L11,0)))))</f>
        <v/>
      </c>
      <c r="M52" s="101" t="str">
        <f>IF(M11="","",IF(COUNTIF($B24:M24,"Fail")&gt;=4,M11*$B$6,IF(COUNTIF($B24:M24,"Fail")=3,M11*$B$5,IF(COUNTIF($B24:M24,"Fail")=2,$B11*$B$4,IF(M24="Fail",M11,0)))))</f>
        <v/>
      </c>
      <c r="N52" s="99" t="str">
        <f>IF(N11="","",IF(COUNTIF($B24:N24,"Fail")&gt;=4,N11*$B$6,IF(COUNTIF($B24:N24,"Fail")=3,N11*$B$5,IF(COUNTIF($B24:N24,"Fail")=2,$B11*$B$4,IF(N24="Fail",N11,0)))))</f>
        <v/>
      </c>
      <c r="O52" s="100" t="str">
        <f>IF(O11="","",IF(COUNTIF($B24:O24,"Fail")&gt;=4,O11*$B$6,IF(COUNTIF($B24:O24,"Fail")=3,O11*$B$5,IF(COUNTIF($B24:O24,"Fail")=2,$B11*$B$4,IF(O24="Fail",O11,0)))))</f>
        <v/>
      </c>
      <c r="P52" s="100" t="str">
        <f>IF(P11="","",IF(COUNTIF($B24:P24,"Fail")&gt;=4,P11*$B$6,IF(COUNTIF($B24:P24,"Fail")=3,P11*$B$5,IF(COUNTIF($B24:P24,"Fail")=2,$B11*$B$4,IF(P24="Fail",P11,0)))))</f>
        <v/>
      </c>
      <c r="Q52" s="100" t="str">
        <f>IF(Q11="","",IF(COUNTIF($B24:Q24,"Fail")&gt;=4,Q11*$B$6,IF(COUNTIF($B24:Q24,"Fail")=3,Q11*$B$5,IF(COUNTIF($B24:Q24,"Fail")=2,$B11*$B$4,IF(Q24="Fail",Q11,0)))))</f>
        <v/>
      </c>
      <c r="R52" s="100" t="str">
        <f>IF(R11="","",IF(COUNTIF($B24:R24,"Fail")&gt;=4,R11*$B$6,IF(COUNTIF($B24:R24,"Fail")=3,R11*$B$5,IF(COUNTIF($B24:R24,"Fail")=2,$B11*$B$4,IF(R24="Fail",R11,0)))))</f>
        <v/>
      </c>
      <c r="S52" s="100" t="str">
        <f>IF(S11="","",IF(COUNTIF($B24:S24,"Fail")&gt;=4,S11*$B$6,IF(COUNTIF($B24:S24,"Fail")=3,S11*$B$5,IF(COUNTIF($B24:S24,"Fail")=2,$B11*$B$4,IF(S24="Fail",S11,0)))))</f>
        <v/>
      </c>
      <c r="T52" s="100" t="str">
        <f>IF(T11="","",IF(COUNTIF($B24:T24,"Fail")&gt;=4,T11*$B$6,IF(COUNTIF($B24:T24,"Fail")=3,T11*$B$5,IF(COUNTIF($B24:T24,"Fail")=2,$B11*$B$4,IF(T24="Fail",T11,0)))))</f>
        <v/>
      </c>
      <c r="U52" s="100" t="str">
        <f>IF(U11="","",IF(COUNTIF($B24:U24,"Fail")&gt;=4,U11*$B$6,IF(COUNTIF($B24:U24,"Fail")=3,U11*$B$5,IF(COUNTIF($B24:U24,"Fail")=2,$B11*$B$4,IF(U24="Fail",U11,0)))))</f>
        <v/>
      </c>
      <c r="V52" s="100" t="str">
        <f>IF(V11="","",IF(COUNTIF($B24:V24,"Fail")&gt;=4,V11*$B$6,IF(COUNTIF($B24:V24,"Fail")=3,V11*$B$5,IF(COUNTIF($B24:V24,"Fail")=2,$B11*$B$4,IF(V24="Fail",V11,0)))))</f>
        <v/>
      </c>
      <c r="W52" s="100" t="str">
        <f>IF(W11="","",IF(COUNTIF($B24:W24,"Fail")&gt;=4,W11*$B$6,IF(COUNTIF($B24:W24,"Fail")=3,W11*$B$5,IF(COUNTIF($B24:W24,"Fail")=2,$B11*$B$4,IF(W24="Fail",W11,0)))))</f>
        <v/>
      </c>
      <c r="X52" s="100" t="str">
        <f>IF(X11="","",IF(COUNTIF($B24:X24,"Fail")&gt;=4,X11*$B$6,IF(COUNTIF($B24:X24,"Fail")=3,X11*$B$5,IF(COUNTIF($B24:X24,"Fail")=2,$B11*$B$4,IF(X24="Fail",X11,0)))))</f>
        <v/>
      </c>
      <c r="Y52" s="101" t="str">
        <f>IF(Y11="","",IF(COUNTIF($B24:Y24,"Fail")&gt;=4,Y11*$B$6,IF(COUNTIF($B24:Y24,"Fail")=3,Y11*$B$5,IF(COUNTIF($B24:Y24,"Fail")=2,$B11*$B$4,IF(Y24="Fail",Y11,0)))))</f>
        <v/>
      </c>
      <c r="Z52" s="99" t="str">
        <f>IF(Z11="","",IF(COUNTIF($B24:Z24,"Fail")&gt;=4,Z11*$B$6,IF(COUNTIF($B24:Z24,"Fail")=3,Z11*$B$5,IF(COUNTIF($B24:Z24,"Fail")=2,$B11*$B$4,IF(Z24="Fail",Z11,0)))))</f>
        <v/>
      </c>
      <c r="AA52" s="100" t="str">
        <f>IF(AA11="","",IF(COUNTIF($B24:AA24,"Fail")&gt;=4,AA11*$B$6,IF(COUNTIF($B24:AA24,"Fail")=3,AA11*$B$5,IF(COUNTIF($B24:AA24,"Fail")=2,$B11*$B$4,IF(AA24="Fail",AA11,0)))))</f>
        <v/>
      </c>
      <c r="AB52" s="100" t="str">
        <f>IF(AB11="","",IF(COUNTIF($B24:AB24,"Fail")&gt;=4,AB11*$B$6,IF(COUNTIF($B24:AB24,"Fail")=3,AB11*$B$5,IF(COUNTIF($B24:AB24,"Fail")=2,$B11*$B$4,IF(AB24="Fail",AB11,0)))))</f>
        <v/>
      </c>
      <c r="AC52" s="100" t="str">
        <f>IF(AC11="","",IF(COUNTIF($B24:AC24,"Fail")&gt;=4,AC11*$B$6,IF(COUNTIF($B24:AC24,"Fail")=3,AC11*$B$5,IF(COUNTIF($B24:AC24,"Fail")=2,$B11*$B$4,IF(AC24="Fail",AC11,0)))))</f>
        <v/>
      </c>
      <c r="AD52" s="100" t="str">
        <f>IF(AD11="","",IF(COUNTIF($B24:AD24,"Fail")&gt;=4,AD11*$B$6,IF(COUNTIF($B24:AD24,"Fail")=3,AD11*$B$5,IF(COUNTIF($B24:AD24,"Fail")=2,$B11*$B$4,IF(AD24="Fail",AD11,0)))))</f>
        <v/>
      </c>
      <c r="AE52" s="100" t="str">
        <f>IF(AE11="","",IF(COUNTIF($B24:AE24,"Fail")&gt;=4,AE11*$B$6,IF(COUNTIF($B24:AE24,"Fail")=3,AE11*$B$5,IF(COUNTIF($B24:AE24,"Fail")=2,$B11*$B$4,IF(AE24="Fail",AE11,0)))))</f>
        <v/>
      </c>
      <c r="AF52" s="100" t="str">
        <f>IF(AF11="","",IF(COUNTIF($B24:AF24,"Fail")&gt;=4,AF11*$B$6,IF(COUNTIF($B24:AF24,"Fail")=3,AF11*$B$5,IF(COUNTIF($B24:AF24,"Fail")=2,$B11*$B$4,IF(AF24="Fail",AF11,0)))))</f>
        <v/>
      </c>
      <c r="AG52" s="100" t="str">
        <f>IF(AG11="","",IF(COUNTIF($B24:AG24,"Fail")&gt;=4,AG11*$B$6,IF(COUNTIF($B24:AG24,"Fail")=3,AG11*$B$5,IF(COUNTIF($B24:AG24,"Fail")=2,$B11*$B$4,IF(AG24="Fail",AG11,0)))))</f>
        <v/>
      </c>
      <c r="AH52" s="100" t="str">
        <f>IF(AH11="","",IF(COUNTIF($B24:AH24,"Fail")&gt;=4,AH11*$B$6,IF(COUNTIF($B24:AH24,"Fail")=3,AH11*$B$5,IF(COUNTIF($B24:AH24,"Fail")=2,$B11*$B$4,IF(AH24="Fail",AH11,0)))))</f>
        <v/>
      </c>
      <c r="AI52" s="100" t="str">
        <f>IF(AI11="","",IF(COUNTIF($B24:AI24,"Fail")&gt;=4,AI11*$B$6,IF(COUNTIF($B24:AI24,"Fail")=3,AI11*$B$5,IF(COUNTIF($B24:AI24,"Fail")=2,$B11*$B$4,IF(AI24="Fail",AI11,0)))))</f>
        <v/>
      </c>
      <c r="AJ52" s="100" t="str">
        <f>IF(AJ11="","",IF(COUNTIF($B24:AJ24,"Fail")&gt;=4,AJ11*$B$6,IF(COUNTIF($B24:AJ24,"Fail")=3,AJ11*$B$5,IF(COUNTIF($B24:AJ24,"Fail")=2,$B11*$B$4,IF(AJ24="Fail",AJ11,0)))))</f>
        <v/>
      </c>
      <c r="AK52" s="101" t="str">
        <f>IF(AK11="","",IF(COUNTIF($B24:AK24,"Fail")&gt;=4,AK11*$B$6,IF(COUNTIF($B24:AK24,"Fail")=3,AK11*$B$5,IF(COUNTIF($B24:AK24,"Fail")=2,$B11*$B$4,IF(AK24="Fail",AK11,0)))))</f>
        <v/>
      </c>
      <c r="AL52" s="99" t="str">
        <f>IF(AL11="","",IF(COUNTIF($B24:AL24,"Fail")&gt;=4,AL11*$B$6,IF(COUNTIF($B24:AL24,"Fail")=3,AL11*$B$5,IF(COUNTIF($B24:AL24,"Fail")=2,$B11*$B$4,IF(AL24="Fail",AL11,0)))))</f>
        <v/>
      </c>
      <c r="AM52" s="100" t="str">
        <f>IF(AM11="","",IF(COUNTIF($B24:AM24,"Fail")&gt;=4,AM11*$B$6,IF(COUNTIF($B24:AM24,"Fail")=3,AM11*$B$5,IF(COUNTIF($B24:AM24,"Fail")=2,$B11*$B$4,IF(AM24="Fail",AM11,0)))))</f>
        <v/>
      </c>
      <c r="AN52" s="100" t="str">
        <f>IF(AN11="","",IF(COUNTIF($B24:AN24,"Fail")&gt;=4,AN11*$B$6,IF(COUNTIF($B24:AN24,"Fail")=3,AN11*$B$5,IF(COUNTIF($B24:AN24,"Fail")=2,$B11*$B$4,IF(AN24="Fail",AN11,0)))))</f>
        <v/>
      </c>
      <c r="AO52" s="100" t="str">
        <f>IF(AO11="","",IF(COUNTIF($B24:AO24,"Fail")&gt;=4,AO11*$B$6,IF(COUNTIF($B24:AO24,"Fail")=3,AO11*$B$5,IF(COUNTIF($B24:AO24,"Fail")=2,$B11*$B$4,IF(AO24="Fail",AO11,0)))))</f>
        <v/>
      </c>
      <c r="AP52" s="100" t="str">
        <f>IF(AP11="","",IF(COUNTIF($B24:AP24,"Fail")&gt;=4,AP11*$B$6,IF(COUNTIF($B24:AP24,"Fail")=3,AP11*$B$5,IF(COUNTIF($B24:AP24,"Fail")=2,$B11*$B$4,IF(AP24="Fail",AP11,0)))))</f>
        <v/>
      </c>
      <c r="AQ52" s="100" t="str">
        <f>IF(AQ11="","",IF(COUNTIF($B24:AQ24,"Fail")&gt;=4,AQ11*$B$6,IF(COUNTIF($B24:AQ24,"Fail")=3,AQ11*$B$5,IF(COUNTIF($B24:AQ24,"Fail")=2,$B11*$B$4,IF(AQ24="Fail",AQ11,0)))))</f>
        <v/>
      </c>
      <c r="AR52" s="100" t="str">
        <f>IF(AR11="","",IF(COUNTIF($B24:AR24,"Fail")&gt;=4,AR11*$B$6,IF(COUNTIF($B24:AR24,"Fail")=3,AR11*$B$5,IF(COUNTIF($B24:AR24,"Fail")=2,$B11*$B$4,IF(AR24="Fail",AR11,0)))))</f>
        <v/>
      </c>
      <c r="AS52" s="100" t="str">
        <f>IF(AS11="","",IF(COUNTIF($B24:AS24,"Fail")&gt;=4,AS11*$B$6,IF(COUNTIF($B24:AS24,"Fail")=3,AS11*$B$5,IF(COUNTIF($B24:AS24,"Fail")=2,$B11*$B$4,IF(AS24="Fail",AS11,0)))))</f>
        <v/>
      </c>
      <c r="AT52" s="100" t="str">
        <f>IF(AT11="","",IF(COUNTIF($B24:AT24,"Fail")&gt;=4,AT11*$B$6,IF(COUNTIF($B24:AT24,"Fail")=3,AT11*$B$5,IF(COUNTIF($B24:AT24,"Fail")=2,$B11*$B$4,IF(AT24="Fail",AT11,0)))))</f>
        <v/>
      </c>
      <c r="AU52" s="100" t="str">
        <f>IF(AU11="","",IF(COUNTIF($B24:AU24,"Fail")&gt;=4,AU11*$B$6,IF(COUNTIF($B24:AU24,"Fail")=3,AU11*$B$5,IF(COUNTIF($B24:AU24,"Fail")=2,$B11*$B$4,IF(AU24="Fail",AU11,0)))))</f>
        <v/>
      </c>
      <c r="AV52" s="100" t="str">
        <f>IF(AV11="","",IF(COUNTIF($B24:AV24,"Fail")&gt;=4,AV11*$B$6,IF(COUNTIF($B24:AV24,"Fail")=3,AV11*$B$5,IF(COUNTIF($B24:AV24,"Fail")=2,$B11*$B$4,IF(AV24="Fail",AV11,0)))))</f>
        <v/>
      </c>
      <c r="AW52" s="101" t="str">
        <f>IF(AW11="","",IF(COUNTIF($B24:AW24,"Fail")&gt;=4,AW11*$B$6,IF(COUNTIF($B24:AW24,"Fail")=3,AW11*$B$5,IF(COUNTIF($B24:AW24,"Fail")=2,$B11*$B$4,IF(AW24="Fail",AW11,0)))))</f>
        <v/>
      </c>
      <c r="AX52" s="99" t="str">
        <f>IF(AX11="","",IF(COUNTIF($B24:AX24,"Fail")&gt;=4,AX11*$B$6,IF(COUNTIF($B24:AX24,"Fail")=3,AX11*$B$5,IF(COUNTIF($B24:AX24,"Fail")=2,$B11*$B$4,IF(AX24="Fail",AX11,0)))))</f>
        <v/>
      </c>
      <c r="AY52" s="100" t="str">
        <f>IF(AY11="","",IF(COUNTIF($B24:AY24,"Fail")&gt;=4,AY11*$B$6,IF(COUNTIF($B24:AY24,"Fail")=3,AY11*$B$5,IF(COUNTIF($B24:AY24,"Fail")=2,$B11*$B$4,IF(AY24="Fail",AY11,0)))))</f>
        <v/>
      </c>
      <c r="AZ52" s="100" t="str">
        <f>IF(AZ11="","",IF(COUNTIF($B24:AZ24,"Fail")&gt;=4,AZ11*$B$6,IF(COUNTIF($B24:AZ24,"Fail")=3,AZ11*$B$5,IF(COUNTIF($B24:AZ24,"Fail")=2,$B11*$B$4,IF(AZ24="Fail",AZ11,0)))))</f>
        <v/>
      </c>
      <c r="BA52" s="100" t="str">
        <f>IF(BA11="","",IF(COUNTIF($B24:BA24,"Fail")&gt;=4,BA11*$B$6,IF(COUNTIF($B24:BA24,"Fail")=3,BA11*$B$5,IF(COUNTIF($B24:BA24,"Fail")=2,$B11*$B$4,IF(BA24="Fail",BA11,0)))))</f>
        <v/>
      </c>
      <c r="BB52" s="100" t="str">
        <f>IF(BB11="","",IF(COUNTIF($B24:BB24,"Fail")&gt;=4,BB11*$B$6,IF(COUNTIF($B24:BB24,"Fail")=3,BB11*$B$5,IF(COUNTIF($B24:BB24,"Fail")=2,$B11*$B$4,IF(BB24="Fail",BB11,0)))))</f>
        <v/>
      </c>
      <c r="BC52" s="100" t="str">
        <f>IF(BC11="","",IF(COUNTIF($B24:BC24,"Fail")&gt;=4,BC11*$B$6,IF(COUNTIF($B24:BC24,"Fail")=3,BC11*$B$5,IF(COUNTIF($B24:BC24,"Fail")=2,$B11*$B$4,IF(BC24="Fail",BC11,0)))))</f>
        <v/>
      </c>
      <c r="BD52" s="100" t="str">
        <f>IF(BD11="","",IF(COUNTIF($B24:BD24,"Fail")&gt;=4,BD11*$B$6,IF(COUNTIF($B24:BD24,"Fail")=3,BD11*$B$5,IF(COUNTIF($B24:BD24,"Fail")=2,$B11*$B$4,IF(BD24="Fail",BD11,0)))))</f>
        <v/>
      </c>
      <c r="BE52" s="100" t="str">
        <f>IF(BE11="","",IF(COUNTIF($B24:BE24,"Fail")&gt;=4,BE11*$B$6,IF(COUNTIF($B24:BE24,"Fail")=3,BE11*$B$5,IF(COUNTIF($B24:BE24,"Fail")=2,$B11*$B$4,IF(BE24="Fail",BE11,0)))))</f>
        <v/>
      </c>
      <c r="BF52" s="100" t="str">
        <f>IF(BF11="","",IF(COUNTIF($B24:BF24,"Fail")&gt;=4,BF11*$B$6,IF(COUNTIF($B24:BF24,"Fail")=3,BF11*$B$5,IF(COUNTIF($B24:BF24,"Fail")=2,$B11*$B$4,IF(BF24="Fail",BF11,0)))))</f>
        <v/>
      </c>
      <c r="BG52" s="100" t="str">
        <f>IF(BG11="","",IF(COUNTIF($B24:BG24,"Fail")&gt;=4,BG11*$B$6,IF(COUNTIF($B24:BG24,"Fail")=3,BG11*$B$5,IF(COUNTIF($B24:BG24,"Fail")=2,$B11*$B$4,IF(BG24="Fail",BG11,0)))))</f>
        <v/>
      </c>
      <c r="BH52" s="100" t="str">
        <f>IF(BH11="","",IF(COUNTIF($B24:BH24,"Fail")&gt;=4,BH11*$B$6,IF(COUNTIF($B24:BH24,"Fail")=3,BH11*$B$5,IF(COUNTIF($B24:BH24,"Fail")=2,$B11*$B$4,IF(BH24="Fail",BH11,0)))))</f>
        <v/>
      </c>
      <c r="BI52" s="101" t="str">
        <f>IF(BI11="","",IF(COUNTIF($B24:BI24,"Fail")&gt;=4,BI11*$B$6,IF(COUNTIF($B24:BI24,"Fail")=3,BI11*$B$5,IF(COUNTIF($B24:BI24,"Fail")=2,$B11*$B$4,IF(BI24="Fail",BI11,0)))))</f>
        <v/>
      </c>
    </row>
    <row r="53" spans="1:61" s="15" customFormat="1" x14ac:dyDescent="0.25">
      <c r="A53" s="87" t="s">
        <v>43</v>
      </c>
      <c r="B53" s="102" t="str">
        <f>IF(B12="","",IF(COUNTIF($B25:B25,"Fail")&gt;=4,B12*$B$6,IF(COUNTIF(B25:$B25,"Fail")=3,B12*$B$5,IF(COUNTIF(B25:$B25,"Fail")=2,$B12*$B$4,IF(B25="Fail",B12,0)))))</f>
        <v/>
      </c>
      <c r="C53" s="103" t="str">
        <f>IF(C12="","",IF(COUNTIF($B25:C25,"Fail")&gt;=4,C12*$B$6,IF(COUNTIF($B25:C25,"Fail")=3,C12*$B$5,IF(COUNTIF($B25:C25,"Fail")=2,$B12*$B$4,IF(C25="Fail",C12,0)))))</f>
        <v/>
      </c>
      <c r="D53" s="103" t="str">
        <f>IF(D12="","",IF(COUNTIF($B25:D25,"Fail")&gt;=4,D12*$B$6,IF(COUNTIF($B25:D25,"Fail")=3,D12*$B$5,IF(COUNTIF($B25:D25,"Fail")=2,$B12*$B$4,IF(D25="Fail",D12,0)))))</f>
        <v/>
      </c>
      <c r="E53" s="103" t="str">
        <f>IF(E12="","",IF(COUNTIF($B25:E25,"Fail")&gt;=4,E12*$B$6,IF(COUNTIF($B25:E25,"Fail")=3,E12*$B$5,IF(COUNTIF($B25:E25,"Fail")=2,$B12*$B$4,IF(E25="Fail",E12,0)))))</f>
        <v/>
      </c>
      <c r="F53" s="103" t="str">
        <f>IF(F12="","",IF(COUNTIF($B25:F25,"Fail")&gt;=4,F12*$B$6,IF(COUNTIF($B25:F25,"Fail")=3,F12*$B$5,IF(COUNTIF($B25:F25,"Fail")=2,$B12*$B$4,IF(F25="Fail",F12,0)))))</f>
        <v/>
      </c>
      <c r="G53" s="103" t="str">
        <f>IF(G12="","",IF(COUNTIF($B25:G25,"Fail")&gt;=4,G12*$B$6,IF(COUNTIF($B25:G25,"Fail")=3,G12*$B$5,IF(COUNTIF($B25:G25,"Fail")=2,$B12*$B$4,IF(G25="Fail",G12,0)))))</f>
        <v/>
      </c>
      <c r="H53" s="103" t="str">
        <f>IF(H12="","",IF(COUNTIF($B25:H25,"Fail")&gt;=4,H12*$B$6,IF(COUNTIF($B25:H25,"Fail")=3,H12*$B$5,IF(COUNTIF($B25:H25,"Fail")=2,$B12*$B$4,IF(H25="Fail",H12,0)))))</f>
        <v/>
      </c>
      <c r="I53" s="103" t="str">
        <f>IF(I12="","",IF(COUNTIF($B25:I25,"Fail")&gt;=4,I12*$B$6,IF(COUNTIF($B25:I25,"Fail")=3,I12*$B$5,IF(COUNTIF($B25:I25,"Fail")=2,$B12*$B$4,IF(I25="Fail",I12,0)))))</f>
        <v/>
      </c>
      <c r="J53" s="103" t="str">
        <f>IF(J12="","",IF(COUNTIF($B25:J25,"Fail")&gt;=4,J12*$B$6,IF(COUNTIF($B25:J25,"Fail")=3,J12*$B$5,IF(COUNTIF($B25:J25,"Fail")=2,$B12*$B$4,IF(J25="Fail",J12,0)))))</f>
        <v/>
      </c>
      <c r="K53" s="103" t="str">
        <f>IF(K12="","",IF(COUNTIF($B25:K25,"Fail")&gt;=4,K12*$B$6,IF(COUNTIF($B25:K25,"Fail")=3,K12*$B$5,IF(COUNTIF($B25:K25,"Fail")=2,$B12*$B$4,IF(K25="Fail",K12,0)))))</f>
        <v/>
      </c>
      <c r="L53" s="103" t="str">
        <f>IF(L12="","",IF(COUNTIF($B25:L25,"Fail")&gt;=4,L12*$B$6,IF(COUNTIF($B25:L25,"Fail")=3,L12*$B$5,IF(COUNTIF($B25:L25,"Fail")=2,$B12*$B$4,IF(L25="Fail",L12,0)))))</f>
        <v/>
      </c>
      <c r="M53" s="104" t="str">
        <f>IF(M12="","",IF(COUNTIF($B25:M25,"Fail")&gt;=4,M12*$B$6,IF(COUNTIF($B25:M25,"Fail")=3,M12*$B$5,IF(COUNTIF($B25:M25,"Fail")=2,$B12*$B$4,IF(M25="Fail",M12,0)))))</f>
        <v/>
      </c>
      <c r="N53" s="102" t="str">
        <f>IF(N12="","",IF(COUNTIF($B25:N25,"Fail")&gt;=4,N12*$B$6,IF(COUNTIF($B25:N25,"Fail")=3,N12*$B$5,IF(COUNTIF($B25:N25,"Fail")=2,$B12*$B$4,IF(N25="Fail",N12,0)))))</f>
        <v/>
      </c>
      <c r="O53" s="103" t="str">
        <f>IF(O12="","",IF(COUNTIF($B25:O25,"Fail")&gt;=4,O12*$B$6,IF(COUNTIF($B25:O25,"Fail")=3,O12*$B$5,IF(COUNTIF($B25:O25,"Fail")=2,$B12*$B$4,IF(O25="Fail",O12,0)))))</f>
        <v/>
      </c>
      <c r="P53" s="103" t="str">
        <f>IF(P12="","",IF(COUNTIF($B25:P25,"Fail")&gt;=4,P12*$B$6,IF(COUNTIF($B25:P25,"Fail")=3,P12*$B$5,IF(COUNTIF($B25:P25,"Fail")=2,$B12*$B$4,IF(P25="Fail",P12,0)))))</f>
        <v/>
      </c>
      <c r="Q53" s="103" t="str">
        <f>IF(Q12="","",IF(COUNTIF($B25:Q25,"Fail")&gt;=4,Q12*$B$6,IF(COUNTIF($B25:Q25,"Fail")=3,Q12*$B$5,IF(COUNTIF($B25:Q25,"Fail")=2,$B12*$B$4,IF(Q25="Fail",Q12,0)))))</f>
        <v/>
      </c>
      <c r="R53" s="103" t="str">
        <f>IF(R12="","",IF(COUNTIF($B25:R25,"Fail")&gt;=4,R12*$B$6,IF(COUNTIF($B25:R25,"Fail")=3,R12*$B$5,IF(COUNTIF($B25:R25,"Fail")=2,$B12*$B$4,IF(R25="Fail",R12,0)))))</f>
        <v/>
      </c>
      <c r="S53" s="103" t="str">
        <f>IF(S12="","",IF(COUNTIF($B25:S25,"Fail")&gt;=4,S12*$B$6,IF(COUNTIF($B25:S25,"Fail")=3,S12*$B$5,IF(COUNTIF($B25:S25,"Fail")=2,$B12*$B$4,IF(S25="Fail",S12,0)))))</f>
        <v/>
      </c>
      <c r="T53" s="103" t="str">
        <f>IF(T12="","",IF(COUNTIF($B25:T25,"Fail")&gt;=4,T12*$B$6,IF(COUNTIF($B25:T25,"Fail")=3,T12*$B$5,IF(COUNTIF($B25:T25,"Fail")=2,$B12*$B$4,IF(T25="Fail",T12,0)))))</f>
        <v/>
      </c>
      <c r="U53" s="103" t="str">
        <f>IF(U12="","",IF(COUNTIF($B25:U25,"Fail")&gt;=4,U12*$B$6,IF(COUNTIF($B25:U25,"Fail")=3,U12*$B$5,IF(COUNTIF($B25:U25,"Fail")=2,$B12*$B$4,IF(U25="Fail",U12,0)))))</f>
        <v/>
      </c>
      <c r="V53" s="103" t="str">
        <f>IF(V12="","",IF(COUNTIF($B25:V25,"Fail")&gt;=4,V12*$B$6,IF(COUNTIF($B25:V25,"Fail")=3,V12*$B$5,IF(COUNTIF($B25:V25,"Fail")=2,$B12*$B$4,IF(V25="Fail",V12,0)))))</f>
        <v/>
      </c>
      <c r="W53" s="103" t="str">
        <f>IF(W12="","",IF(COUNTIF($B25:W25,"Fail")&gt;=4,W12*$B$6,IF(COUNTIF($B25:W25,"Fail")=3,W12*$B$5,IF(COUNTIF($B25:W25,"Fail")=2,$B12*$B$4,IF(W25="Fail",W12,0)))))</f>
        <v/>
      </c>
      <c r="X53" s="103" t="str">
        <f>IF(X12="","",IF(COUNTIF($B25:X25,"Fail")&gt;=4,X12*$B$6,IF(COUNTIF($B25:X25,"Fail")=3,X12*$B$5,IF(COUNTIF($B25:X25,"Fail")=2,$B12*$B$4,IF(X25="Fail",X12,0)))))</f>
        <v/>
      </c>
      <c r="Y53" s="104" t="str">
        <f>IF(Y12="","",IF(COUNTIF($B25:Y25,"Fail")&gt;=4,Y12*$B$6,IF(COUNTIF($B25:Y25,"Fail")=3,Y12*$B$5,IF(COUNTIF($B25:Y25,"Fail")=2,$B12*$B$4,IF(Y25="Fail",Y12,0)))))</f>
        <v/>
      </c>
      <c r="Z53" s="102" t="str">
        <f>IF(Z12="","",IF(COUNTIF($B25:Z25,"Fail")&gt;=4,Z12*$B$6,IF(COUNTIF($B25:Z25,"Fail")=3,Z12*$B$5,IF(COUNTIF($B25:Z25,"Fail")=2,$B12*$B$4,IF(Z25="Fail",Z12,0)))))</f>
        <v/>
      </c>
      <c r="AA53" s="103" t="str">
        <f>IF(AA12="","",IF(COUNTIF($B25:AA25,"Fail")&gt;=4,AA12*$B$6,IF(COUNTIF($B25:AA25,"Fail")=3,AA12*$B$5,IF(COUNTIF($B25:AA25,"Fail")=2,$B12*$B$4,IF(AA25="Fail",AA12,0)))))</f>
        <v/>
      </c>
      <c r="AB53" s="103" t="str">
        <f>IF(AB12="","",IF(COUNTIF($B25:AB25,"Fail")&gt;=4,AB12*$B$6,IF(COUNTIF($B25:AB25,"Fail")=3,AB12*$B$5,IF(COUNTIF($B25:AB25,"Fail")=2,$B12*$B$4,IF(AB25="Fail",AB12,0)))))</f>
        <v/>
      </c>
      <c r="AC53" s="103" t="str">
        <f>IF(AC12="","",IF(COUNTIF($B25:AC25,"Fail")&gt;=4,AC12*$B$6,IF(COUNTIF($B25:AC25,"Fail")=3,AC12*$B$5,IF(COUNTIF($B25:AC25,"Fail")=2,$B12*$B$4,IF(AC25="Fail",AC12,0)))))</f>
        <v/>
      </c>
      <c r="AD53" s="103" t="str">
        <f>IF(AD12="","",IF(COUNTIF($B25:AD25,"Fail")&gt;=4,AD12*$B$6,IF(COUNTIF($B25:AD25,"Fail")=3,AD12*$B$5,IF(COUNTIF($B25:AD25,"Fail")=2,$B12*$B$4,IF(AD25="Fail",AD12,0)))))</f>
        <v/>
      </c>
      <c r="AE53" s="103" t="str">
        <f>IF(AE12="","",IF(COUNTIF($B25:AE25,"Fail")&gt;=4,AE12*$B$6,IF(COUNTIF($B25:AE25,"Fail")=3,AE12*$B$5,IF(COUNTIF($B25:AE25,"Fail")=2,$B12*$B$4,IF(AE25="Fail",AE12,0)))))</f>
        <v/>
      </c>
      <c r="AF53" s="103" t="str">
        <f>IF(AF12="","",IF(COUNTIF($B25:AF25,"Fail")&gt;=4,AF12*$B$6,IF(COUNTIF($B25:AF25,"Fail")=3,AF12*$B$5,IF(COUNTIF($B25:AF25,"Fail")=2,$B12*$B$4,IF(AF25="Fail",AF12,0)))))</f>
        <v/>
      </c>
      <c r="AG53" s="103" t="str">
        <f>IF(AG12="","",IF(COUNTIF($B25:AG25,"Fail")&gt;=4,AG12*$B$6,IF(COUNTIF($B25:AG25,"Fail")=3,AG12*$B$5,IF(COUNTIF($B25:AG25,"Fail")=2,$B12*$B$4,IF(AG25="Fail",AG12,0)))))</f>
        <v/>
      </c>
      <c r="AH53" s="103" t="str">
        <f>IF(AH12="","",IF(COUNTIF($B25:AH25,"Fail")&gt;=4,AH12*$B$6,IF(COUNTIF($B25:AH25,"Fail")=3,AH12*$B$5,IF(COUNTIF($B25:AH25,"Fail")=2,$B12*$B$4,IF(AH25="Fail",AH12,0)))))</f>
        <v/>
      </c>
      <c r="AI53" s="103" t="str">
        <f>IF(AI12="","",IF(COUNTIF($B25:AI25,"Fail")&gt;=4,AI12*$B$6,IF(COUNTIF($B25:AI25,"Fail")=3,AI12*$B$5,IF(COUNTIF($B25:AI25,"Fail")=2,$B12*$B$4,IF(AI25="Fail",AI12,0)))))</f>
        <v/>
      </c>
      <c r="AJ53" s="103" t="str">
        <f>IF(AJ12="","",IF(COUNTIF($B25:AJ25,"Fail")&gt;=4,AJ12*$B$6,IF(COUNTIF($B25:AJ25,"Fail")=3,AJ12*$B$5,IF(COUNTIF($B25:AJ25,"Fail")=2,$B12*$B$4,IF(AJ25="Fail",AJ12,0)))))</f>
        <v/>
      </c>
      <c r="AK53" s="104" t="str">
        <f>IF(AK12="","",IF(COUNTIF($B25:AK25,"Fail")&gt;=4,AK12*$B$6,IF(COUNTIF($B25:AK25,"Fail")=3,AK12*$B$5,IF(COUNTIF($B25:AK25,"Fail")=2,$B12*$B$4,IF(AK25="Fail",AK12,0)))))</f>
        <v/>
      </c>
      <c r="AL53" s="102" t="str">
        <f>IF(AL12="","",IF(COUNTIF($B25:AL25,"Fail")&gt;=4,AL12*$B$6,IF(COUNTIF($B25:AL25,"Fail")=3,AL12*$B$5,IF(COUNTIF($B25:AL25,"Fail")=2,$B12*$B$4,IF(AL25="Fail",AL12,0)))))</f>
        <v/>
      </c>
      <c r="AM53" s="103" t="str">
        <f>IF(AM12="","",IF(COUNTIF($B25:AM25,"Fail")&gt;=4,AM12*$B$6,IF(COUNTIF($B25:AM25,"Fail")=3,AM12*$B$5,IF(COUNTIF($B25:AM25,"Fail")=2,$B12*$B$4,IF(AM25="Fail",AM12,0)))))</f>
        <v/>
      </c>
      <c r="AN53" s="103" t="str">
        <f>IF(AN12="","",IF(COUNTIF($B25:AN25,"Fail")&gt;=4,AN12*$B$6,IF(COUNTIF($B25:AN25,"Fail")=3,AN12*$B$5,IF(COUNTIF($B25:AN25,"Fail")=2,$B12*$B$4,IF(AN25="Fail",AN12,0)))))</f>
        <v/>
      </c>
      <c r="AO53" s="103" t="str">
        <f>IF(AO12="","",IF(COUNTIF($B25:AO25,"Fail")&gt;=4,AO12*$B$6,IF(COUNTIF($B25:AO25,"Fail")=3,AO12*$B$5,IF(COUNTIF($B25:AO25,"Fail")=2,$B12*$B$4,IF(AO25="Fail",AO12,0)))))</f>
        <v/>
      </c>
      <c r="AP53" s="103" t="str">
        <f>IF(AP12="","",IF(COUNTIF($B25:AP25,"Fail")&gt;=4,AP12*$B$6,IF(COUNTIF($B25:AP25,"Fail")=3,AP12*$B$5,IF(COUNTIF($B25:AP25,"Fail")=2,$B12*$B$4,IF(AP25="Fail",AP12,0)))))</f>
        <v/>
      </c>
      <c r="AQ53" s="103" t="str">
        <f>IF(AQ12="","",IF(COUNTIF($B25:AQ25,"Fail")&gt;=4,AQ12*$B$6,IF(COUNTIF($B25:AQ25,"Fail")=3,AQ12*$B$5,IF(COUNTIF($B25:AQ25,"Fail")=2,$B12*$B$4,IF(AQ25="Fail",AQ12,0)))))</f>
        <v/>
      </c>
      <c r="AR53" s="103" t="str">
        <f>IF(AR12="","",IF(COUNTIF($B25:AR25,"Fail")&gt;=4,AR12*$B$6,IF(COUNTIF($B25:AR25,"Fail")=3,AR12*$B$5,IF(COUNTIF($B25:AR25,"Fail")=2,$B12*$B$4,IF(AR25="Fail",AR12,0)))))</f>
        <v/>
      </c>
      <c r="AS53" s="103" t="str">
        <f>IF(AS12="","",IF(COUNTIF($B25:AS25,"Fail")&gt;=4,AS12*$B$6,IF(COUNTIF($B25:AS25,"Fail")=3,AS12*$B$5,IF(COUNTIF($B25:AS25,"Fail")=2,$B12*$B$4,IF(AS25="Fail",AS12,0)))))</f>
        <v/>
      </c>
      <c r="AT53" s="103" t="str">
        <f>IF(AT12="","",IF(COUNTIF($B25:AT25,"Fail")&gt;=4,AT12*$B$6,IF(COUNTIF($B25:AT25,"Fail")=3,AT12*$B$5,IF(COUNTIF($B25:AT25,"Fail")=2,$B12*$B$4,IF(AT25="Fail",AT12,0)))))</f>
        <v/>
      </c>
      <c r="AU53" s="103" t="str">
        <f>IF(AU12="","",IF(COUNTIF($B25:AU25,"Fail")&gt;=4,AU12*$B$6,IF(COUNTIF($B25:AU25,"Fail")=3,AU12*$B$5,IF(COUNTIF($B25:AU25,"Fail")=2,$B12*$B$4,IF(AU25="Fail",AU12,0)))))</f>
        <v/>
      </c>
      <c r="AV53" s="103" t="str">
        <f>IF(AV12="","",IF(COUNTIF($B25:AV25,"Fail")&gt;=4,AV12*$B$6,IF(COUNTIF($B25:AV25,"Fail")=3,AV12*$B$5,IF(COUNTIF($B25:AV25,"Fail")=2,$B12*$B$4,IF(AV25="Fail",AV12,0)))))</f>
        <v/>
      </c>
      <c r="AW53" s="104" t="str">
        <f>IF(AW12="","",IF(COUNTIF($B25:AW25,"Fail")&gt;=4,AW12*$B$6,IF(COUNTIF($B25:AW25,"Fail")=3,AW12*$B$5,IF(COUNTIF($B25:AW25,"Fail")=2,$B12*$B$4,IF(AW25="Fail",AW12,0)))))</f>
        <v/>
      </c>
      <c r="AX53" s="102" t="str">
        <f>IF(AX12="","",IF(COUNTIF($B25:AX25,"Fail")&gt;=4,AX12*$B$6,IF(COUNTIF($B25:AX25,"Fail")=3,AX12*$B$5,IF(COUNTIF($B25:AX25,"Fail")=2,$B12*$B$4,IF(AX25="Fail",AX12,0)))))</f>
        <v/>
      </c>
      <c r="AY53" s="103" t="str">
        <f>IF(AY12="","",IF(COUNTIF($B25:AY25,"Fail")&gt;=4,AY12*$B$6,IF(COUNTIF($B25:AY25,"Fail")=3,AY12*$B$5,IF(COUNTIF($B25:AY25,"Fail")=2,$B12*$B$4,IF(AY25="Fail",AY12,0)))))</f>
        <v/>
      </c>
      <c r="AZ53" s="103" t="str">
        <f>IF(AZ12="","",IF(COUNTIF($B25:AZ25,"Fail")&gt;=4,AZ12*$B$6,IF(COUNTIF($B25:AZ25,"Fail")=3,AZ12*$B$5,IF(COUNTIF($B25:AZ25,"Fail")=2,$B12*$B$4,IF(AZ25="Fail",AZ12,0)))))</f>
        <v/>
      </c>
      <c r="BA53" s="103" t="str">
        <f>IF(BA12="","",IF(COUNTIF($B25:BA25,"Fail")&gt;=4,BA12*$B$6,IF(COUNTIF($B25:BA25,"Fail")=3,BA12*$B$5,IF(COUNTIF($B25:BA25,"Fail")=2,$B12*$B$4,IF(BA25="Fail",BA12,0)))))</f>
        <v/>
      </c>
      <c r="BB53" s="103" t="str">
        <f>IF(BB12="","",IF(COUNTIF($B25:BB25,"Fail")&gt;=4,BB12*$B$6,IF(COUNTIF($B25:BB25,"Fail")=3,BB12*$B$5,IF(COUNTIF($B25:BB25,"Fail")=2,$B12*$B$4,IF(BB25="Fail",BB12,0)))))</f>
        <v/>
      </c>
      <c r="BC53" s="103" t="str">
        <f>IF(BC12="","",IF(COUNTIF($B25:BC25,"Fail")&gt;=4,BC12*$B$6,IF(COUNTIF($B25:BC25,"Fail")=3,BC12*$B$5,IF(COUNTIF($B25:BC25,"Fail")=2,$B12*$B$4,IF(BC25="Fail",BC12,0)))))</f>
        <v/>
      </c>
      <c r="BD53" s="103" t="str">
        <f>IF(BD12="","",IF(COUNTIF($B25:BD25,"Fail")&gt;=4,BD12*$B$6,IF(COUNTIF($B25:BD25,"Fail")=3,BD12*$B$5,IF(COUNTIF($B25:BD25,"Fail")=2,$B12*$B$4,IF(BD25="Fail",BD12,0)))))</f>
        <v/>
      </c>
      <c r="BE53" s="103" t="str">
        <f>IF(BE12="","",IF(COUNTIF($B25:BE25,"Fail")&gt;=4,BE12*$B$6,IF(COUNTIF($B25:BE25,"Fail")=3,BE12*$B$5,IF(COUNTIF($B25:BE25,"Fail")=2,$B12*$B$4,IF(BE25="Fail",BE12,0)))))</f>
        <v/>
      </c>
      <c r="BF53" s="103" t="str">
        <f>IF(BF12="","",IF(COUNTIF($B25:BF25,"Fail")&gt;=4,BF12*$B$6,IF(COUNTIF($B25:BF25,"Fail")=3,BF12*$B$5,IF(COUNTIF($B25:BF25,"Fail")=2,$B12*$B$4,IF(BF25="Fail",BF12,0)))))</f>
        <v/>
      </c>
      <c r="BG53" s="103" t="str">
        <f>IF(BG12="","",IF(COUNTIF($B25:BG25,"Fail")&gt;=4,BG12*$B$6,IF(COUNTIF($B25:BG25,"Fail")=3,BG12*$B$5,IF(COUNTIF($B25:BG25,"Fail")=2,$B12*$B$4,IF(BG25="Fail",BG12,0)))))</f>
        <v/>
      </c>
      <c r="BH53" s="103" t="str">
        <f>IF(BH12="","",IF(COUNTIF($B25:BH25,"Fail")&gt;=4,BH12*$B$6,IF(COUNTIF($B25:BH25,"Fail")=3,BH12*$B$5,IF(COUNTIF($B25:BH25,"Fail")=2,$B12*$B$4,IF(BH25="Fail",BH12,0)))))</f>
        <v/>
      </c>
      <c r="BI53" s="104" t="str">
        <f>IF(BI12="","",IF(COUNTIF($B25:BI25,"Fail")&gt;=4,BI12*$B$6,IF(COUNTIF($B25:BI25,"Fail")=3,BI12*$B$5,IF(COUNTIF($B25:BI25,"Fail")=2,$B12*$B$4,IF(BI25="Fail",BI12,0)))))</f>
        <v/>
      </c>
    </row>
    <row r="54" spans="1:61" s="15" customFormat="1" x14ac:dyDescent="0.25">
      <c r="A54" s="87" t="s">
        <v>44</v>
      </c>
      <c r="B54" s="102" t="str">
        <f>IF(B13="","",IF(COUNTIF($B26:B26,"Fail")&gt;=4,B13*$B$6,IF(COUNTIF(B26:$B26,"Fail")=3,B13*$B$5,IF(COUNTIF(B26:$B26,"Fail")=2,$B13*$B$4,IF(B26="Fail",B13,0)))))</f>
        <v/>
      </c>
      <c r="C54" s="103" t="str">
        <f>IF(C13="","",IF(COUNTIF($B26:C26,"Fail")&gt;=4,C13*$B$6,IF(COUNTIF($B26:C26,"Fail")=3,C13*$B$5,IF(COUNTIF($B26:C26,"Fail")=2,$B13*$B$4,IF(C26="Fail",C13,0)))))</f>
        <v/>
      </c>
      <c r="D54" s="103" t="str">
        <f>IF(D13="","",IF(COUNTIF($B26:D26,"Fail")&gt;=4,D13*$B$6,IF(COUNTIF($B26:D26,"Fail")=3,D13*$B$5,IF(COUNTIF($B26:D26,"Fail")=2,$B13*$B$4,IF(D26="Fail",D13,0)))))</f>
        <v/>
      </c>
      <c r="E54" s="103" t="str">
        <f>IF(E13="","",IF(COUNTIF($B26:E26,"Fail")&gt;=4,E13*$B$6,IF(COUNTIF($B26:E26,"Fail")=3,E13*$B$5,IF(COUNTIF($B26:E26,"Fail")=2,$B13*$B$4,IF(E26="Fail",E13,0)))))</f>
        <v/>
      </c>
      <c r="F54" s="103" t="str">
        <f>IF(F13="","",IF(COUNTIF($B26:F26,"Fail")&gt;=4,F13*$B$6,IF(COUNTIF($B26:F26,"Fail")=3,F13*$B$5,IF(COUNTIF($B26:F26,"Fail")=2,$B13*$B$4,IF(F26="Fail",F13,0)))))</f>
        <v/>
      </c>
      <c r="G54" s="103" t="str">
        <f>IF(G13="","",IF(COUNTIF($B26:G26,"Fail")&gt;=4,G13*$B$6,IF(COUNTIF($B26:G26,"Fail")=3,G13*$B$5,IF(COUNTIF($B26:G26,"Fail")=2,$B13*$B$4,IF(G26="Fail",G13,0)))))</f>
        <v/>
      </c>
      <c r="H54" s="103" t="str">
        <f>IF(H13="","",IF(COUNTIF($B26:H26,"Fail")&gt;=4,H13*$B$6,IF(COUNTIF($B26:H26,"Fail")=3,H13*$B$5,IF(COUNTIF($B26:H26,"Fail")=2,$B13*$B$4,IF(H26="Fail",H13,0)))))</f>
        <v/>
      </c>
      <c r="I54" s="103" t="str">
        <f>IF(I13="","",IF(COUNTIF($B26:I26,"Fail")&gt;=4,I13*$B$6,IF(COUNTIF($B26:I26,"Fail")=3,I13*$B$5,IF(COUNTIF($B26:I26,"Fail")=2,$B13*$B$4,IF(I26="Fail",I13,0)))))</f>
        <v/>
      </c>
      <c r="J54" s="103" t="str">
        <f>IF(J13="","",IF(COUNTIF($B26:J26,"Fail")&gt;=4,J13*$B$6,IF(COUNTIF($B26:J26,"Fail")=3,J13*$B$5,IF(COUNTIF($B26:J26,"Fail")=2,$B13*$B$4,IF(J26="Fail",J13,0)))))</f>
        <v/>
      </c>
      <c r="K54" s="103" t="str">
        <f>IF(K13="","",IF(COUNTIF($B26:K26,"Fail")&gt;=4,K13*$B$6,IF(COUNTIF($B26:K26,"Fail")=3,K13*$B$5,IF(COUNTIF($B26:K26,"Fail")=2,$B13*$B$4,IF(K26="Fail",K13,0)))))</f>
        <v/>
      </c>
      <c r="L54" s="103" t="str">
        <f>IF(L13="","",IF(COUNTIF($B26:L26,"Fail")&gt;=4,L13*$B$6,IF(COUNTIF($B26:L26,"Fail")=3,L13*$B$5,IF(COUNTIF($B26:L26,"Fail")=2,$B13*$B$4,IF(L26="Fail",L13,0)))))</f>
        <v/>
      </c>
      <c r="M54" s="104" t="str">
        <f>IF(M13="","",IF(COUNTIF($B26:M26,"Fail")&gt;=4,M13*$B$6,IF(COUNTIF($B26:M26,"Fail")=3,M13*$B$5,IF(COUNTIF($B26:M26,"Fail")=2,$B13*$B$4,IF(M26="Fail",M13,0)))))</f>
        <v/>
      </c>
      <c r="N54" s="102" t="str">
        <f>IF(N13="","",IF(COUNTIF($B26:N26,"Fail")&gt;=4,N13*$B$6,IF(COUNTIF($B26:N26,"Fail")=3,N13*$B$5,IF(COUNTIF($B26:N26,"Fail")=2,$B13*$B$4,IF(N26="Fail",N13,0)))))</f>
        <v/>
      </c>
      <c r="O54" s="103" t="str">
        <f>IF(O13="","",IF(COUNTIF($B26:O26,"Fail")&gt;=4,O13*$B$6,IF(COUNTIF($B26:O26,"Fail")=3,O13*$B$5,IF(COUNTIF($B26:O26,"Fail")=2,$B13*$B$4,IF(O26="Fail",O13,0)))))</f>
        <v/>
      </c>
      <c r="P54" s="103" t="str">
        <f>IF(P13="","",IF(COUNTIF($B26:P26,"Fail")&gt;=4,P13*$B$6,IF(COUNTIF($B26:P26,"Fail")=3,P13*$B$5,IF(COUNTIF($B26:P26,"Fail")=2,$B13*$B$4,IF(P26="Fail",P13,0)))))</f>
        <v/>
      </c>
      <c r="Q54" s="103" t="str">
        <f>IF(Q13="","",IF(COUNTIF($B26:Q26,"Fail")&gt;=4,Q13*$B$6,IF(COUNTIF($B26:Q26,"Fail")=3,Q13*$B$5,IF(COUNTIF($B26:Q26,"Fail")=2,$B13*$B$4,IF(Q26="Fail",Q13,0)))))</f>
        <v/>
      </c>
      <c r="R54" s="103" t="str">
        <f>IF(R13="","",IF(COUNTIF($B26:R26,"Fail")&gt;=4,R13*$B$6,IF(COUNTIF($B26:R26,"Fail")=3,R13*$B$5,IF(COUNTIF($B26:R26,"Fail")=2,$B13*$B$4,IF(R26="Fail",R13,0)))))</f>
        <v/>
      </c>
      <c r="S54" s="103" t="str">
        <f>IF(S13="","",IF(COUNTIF($B26:S26,"Fail")&gt;=4,S13*$B$6,IF(COUNTIF($B26:S26,"Fail")=3,S13*$B$5,IF(COUNTIF($B26:S26,"Fail")=2,$B13*$B$4,IF(S26="Fail",S13,0)))))</f>
        <v/>
      </c>
      <c r="T54" s="103" t="str">
        <f>IF(T13="","",IF(COUNTIF($B26:T26,"Fail")&gt;=4,T13*$B$6,IF(COUNTIF($B26:T26,"Fail")=3,T13*$B$5,IF(COUNTIF($B26:T26,"Fail")=2,$B13*$B$4,IF(T26="Fail",T13,0)))))</f>
        <v/>
      </c>
      <c r="U54" s="103" t="str">
        <f>IF(U13="","",IF(COUNTIF($B26:U26,"Fail")&gt;=4,U13*$B$6,IF(COUNTIF($B26:U26,"Fail")=3,U13*$B$5,IF(COUNTIF($B26:U26,"Fail")=2,$B13*$B$4,IF(U26="Fail",U13,0)))))</f>
        <v/>
      </c>
      <c r="V54" s="103" t="str">
        <f>IF(V13="","",IF(COUNTIF($B26:V26,"Fail")&gt;=4,V13*$B$6,IF(COUNTIF($B26:V26,"Fail")=3,V13*$B$5,IF(COUNTIF($B26:V26,"Fail")=2,$B13*$B$4,IF(V26="Fail",V13,0)))))</f>
        <v/>
      </c>
      <c r="W54" s="103" t="str">
        <f>IF(W13="","",IF(COUNTIF($B26:W26,"Fail")&gt;=4,W13*$B$6,IF(COUNTIF($B26:W26,"Fail")=3,W13*$B$5,IF(COUNTIF($B26:W26,"Fail")=2,$B13*$B$4,IF(W26="Fail",W13,0)))))</f>
        <v/>
      </c>
      <c r="X54" s="103" t="str">
        <f>IF(X13="","",IF(COUNTIF($B26:X26,"Fail")&gt;=4,X13*$B$6,IF(COUNTIF($B26:X26,"Fail")=3,X13*$B$5,IF(COUNTIF($B26:X26,"Fail")=2,$B13*$B$4,IF(X26="Fail",X13,0)))))</f>
        <v/>
      </c>
      <c r="Y54" s="104" t="str">
        <f>IF(Y13="","",IF(COUNTIF($B26:Y26,"Fail")&gt;=4,Y13*$B$6,IF(COUNTIF($B26:Y26,"Fail")=3,Y13*$B$5,IF(COUNTIF($B26:Y26,"Fail")=2,$B13*$B$4,IF(Y26="Fail",Y13,0)))))</f>
        <v/>
      </c>
      <c r="Z54" s="102" t="str">
        <f>IF(Z13="","",IF(COUNTIF($B26:Z26,"Fail")&gt;=4,Z13*$B$6,IF(COUNTIF($B26:Z26,"Fail")=3,Z13*$B$5,IF(COUNTIF($B26:Z26,"Fail")=2,$B13*$B$4,IF(Z26="Fail",Z13,0)))))</f>
        <v/>
      </c>
      <c r="AA54" s="103" t="str">
        <f>IF(AA13="","",IF(COUNTIF($B26:AA26,"Fail")&gt;=4,AA13*$B$6,IF(COUNTIF($B26:AA26,"Fail")=3,AA13*$B$5,IF(COUNTIF($B26:AA26,"Fail")=2,$B13*$B$4,IF(AA26="Fail",AA13,0)))))</f>
        <v/>
      </c>
      <c r="AB54" s="103" t="str">
        <f>IF(AB13="","",IF(COUNTIF($B26:AB26,"Fail")&gt;=4,AB13*$B$6,IF(COUNTIF($B26:AB26,"Fail")=3,AB13*$B$5,IF(COUNTIF($B26:AB26,"Fail")=2,$B13*$B$4,IF(AB26="Fail",AB13,0)))))</f>
        <v/>
      </c>
      <c r="AC54" s="103" t="str">
        <f>IF(AC13="","",IF(COUNTIF($B26:AC26,"Fail")&gt;=4,AC13*$B$6,IF(COUNTIF($B26:AC26,"Fail")=3,AC13*$B$5,IF(COUNTIF($B26:AC26,"Fail")=2,$B13*$B$4,IF(AC26="Fail",AC13,0)))))</f>
        <v/>
      </c>
      <c r="AD54" s="103" t="str">
        <f>IF(AD13="","",IF(COUNTIF($B26:AD26,"Fail")&gt;=4,AD13*$B$6,IF(COUNTIF($B26:AD26,"Fail")=3,AD13*$B$5,IF(COUNTIF($B26:AD26,"Fail")=2,$B13*$B$4,IF(AD26="Fail",AD13,0)))))</f>
        <v/>
      </c>
      <c r="AE54" s="103" t="str">
        <f>IF(AE13="","",IF(COUNTIF($B26:AE26,"Fail")&gt;=4,AE13*$B$6,IF(COUNTIF($B26:AE26,"Fail")=3,AE13*$B$5,IF(COUNTIF($B26:AE26,"Fail")=2,$B13*$B$4,IF(AE26="Fail",AE13,0)))))</f>
        <v/>
      </c>
      <c r="AF54" s="103" t="str">
        <f>IF(AF13="","",IF(COUNTIF($B26:AF26,"Fail")&gt;=4,AF13*$B$6,IF(COUNTIF($B26:AF26,"Fail")=3,AF13*$B$5,IF(COUNTIF($B26:AF26,"Fail")=2,$B13*$B$4,IF(AF26="Fail",AF13,0)))))</f>
        <v/>
      </c>
      <c r="AG54" s="103" t="str">
        <f>IF(AG13="","",IF(COUNTIF($B26:AG26,"Fail")&gt;=4,AG13*$B$6,IF(COUNTIF($B26:AG26,"Fail")=3,AG13*$B$5,IF(COUNTIF($B26:AG26,"Fail")=2,$B13*$B$4,IF(AG26="Fail",AG13,0)))))</f>
        <v/>
      </c>
      <c r="AH54" s="103" t="str">
        <f>IF(AH13="","",IF(COUNTIF($B26:AH26,"Fail")&gt;=4,AH13*$B$6,IF(COUNTIF($B26:AH26,"Fail")=3,AH13*$B$5,IF(COUNTIF($B26:AH26,"Fail")=2,$B13*$B$4,IF(AH26="Fail",AH13,0)))))</f>
        <v/>
      </c>
      <c r="AI54" s="103" t="str">
        <f>IF(AI13="","",IF(COUNTIF($B26:AI26,"Fail")&gt;=4,AI13*$B$6,IF(COUNTIF($B26:AI26,"Fail")=3,AI13*$B$5,IF(COUNTIF($B26:AI26,"Fail")=2,$B13*$B$4,IF(AI26="Fail",AI13,0)))))</f>
        <v/>
      </c>
      <c r="AJ54" s="103" t="str">
        <f>IF(AJ13="","",IF(COUNTIF($B26:AJ26,"Fail")&gt;=4,AJ13*$B$6,IF(COUNTIF($B26:AJ26,"Fail")=3,AJ13*$B$5,IF(COUNTIF($B26:AJ26,"Fail")=2,$B13*$B$4,IF(AJ26="Fail",AJ13,0)))))</f>
        <v/>
      </c>
      <c r="AK54" s="104" t="str">
        <f>IF(AK13="","",IF(COUNTIF($B26:AK26,"Fail")&gt;=4,AK13*$B$6,IF(COUNTIF($B26:AK26,"Fail")=3,AK13*$B$5,IF(COUNTIF($B26:AK26,"Fail")=2,$B13*$B$4,IF(AK26="Fail",AK13,0)))))</f>
        <v/>
      </c>
      <c r="AL54" s="102" t="str">
        <f>IF(AL13="","",IF(COUNTIF($B26:AL26,"Fail")&gt;=4,AL13*$B$6,IF(COUNTIF($B26:AL26,"Fail")=3,AL13*$B$5,IF(COUNTIF($B26:AL26,"Fail")=2,$B13*$B$4,IF(AL26="Fail",AL13,0)))))</f>
        <v/>
      </c>
      <c r="AM54" s="103" t="str">
        <f>IF(AM13="","",IF(COUNTIF($B26:AM26,"Fail")&gt;=4,AM13*$B$6,IF(COUNTIF($B26:AM26,"Fail")=3,AM13*$B$5,IF(COUNTIF($B26:AM26,"Fail")=2,$B13*$B$4,IF(AM26="Fail",AM13,0)))))</f>
        <v/>
      </c>
      <c r="AN54" s="103" t="str">
        <f>IF(AN13="","",IF(COUNTIF($B26:AN26,"Fail")&gt;=4,AN13*$B$6,IF(COUNTIF($B26:AN26,"Fail")=3,AN13*$B$5,IF(COUNTIF($B26:AN26,"Fail")=2,$B13*$B$4,IF(AN26="Fail",AN13,0)))))</f>
        <v/>
      </c>
      <c r="AO54" s="103" t="str">
        <f>IF(AO13="","",IF(COUNTIF($B26:AO26,"Fail")&gt;=4,AO13*$B$6,IF(COUNTIF($B26:AO26,"Fail")=3,AO13*$B$5,IF(COUNTIF($B26:AO26,"Fail")=2,$B13*$B$4,IF(AO26="Fail",AO13,0)))))</f>
        <v/>
      </c>
      <c r="AP54" s="103" t="str">
        <f>IF(AP13="","",IF(COUNTIF($B26:AP26,"Fail")&gt;=4,AP13*$B$6,IF(COUNTIF($B26:AP26,"Fail")=3,AP13*$B$5,IF(COUNTIF($B26:AP26,"Fail")=2,$B13*$B$4,IF(AP26="Fail",AP13,0)))))</f>
        <v/>
      </c>
      <c r="AQ54" s="103" t="str">
        <f>IF(AQ13="","",IF(COUNTIF($B26:AQ26,"Fail")&gt;=4,AQ13*$B$6,IF(COUNTIF($B26:AQ26,"Fail")=3,AQ13*$B$5,IF(COUNTIF($B26:AQ26,"Fail")=2,$B13*$B$4,IF(AQ26="Fail",AQ13,0)))))</f>
        <v/>
      </c>
      <c r="AR54" s="103" t="str">
        <f>IF(AR13="","",IF(COUNTIF($B26:AR26,"Fail")&gt;=4,AR13*$B$6,IF(COUNTIF($B26:AR26,"Fail")=3,AR13*$B$5,IF(COUNTIF($B26:AR26,"Fail")=2,$B13*$B$4,IF(AR26="Fail",AR13,0)))))</f>
        <v/>
      </c>
      <c r="AS54" s="103" t="str">
        <f>IF(AS13="","",IF(COUNTIF($B26:AS26,"Fail")&gt;=4,AS13*$B$6,IF(COUNTIF($B26:AS26,"Fail")=3,AS13*$B$5,IF(COUNTIF($B26:AS26,"Fail")=2,$B13*$B$4,IF(AS26="Fail",AS13,0)))))</f>
        <v/>
      </c>
      <c r="AT54" s="103" t="str">
        <f>IF(AT13="","",IF(COUNTIF($B26:AT26,"Fail")&gt;=4,AT13*$B$6,IF(COUNTIF($B26:AT26,"Fail")=3,AT13*$B$5,IF(COUNTIF($B26:AT26,"Fail")=2,$B13*$B$4,IF(AT26="Fail",AT13,0)))))</f>
        <v/>
      </c>
      <c r="AU54" s="103" t="str">
        <f>IF(AU13="","",IF(COUNTIF($B26:AU26,"Fail")&gt;=4,AU13*$B$6,IF(COUNTIF($B26:AU26,"Fail")=3,AU13*$B$5,IF(COUNTIF($B26:AU26,"Fail")=2,$B13*$B$4,IF(AU26="Fail",AU13,0)))))</f>
        <v/>
      </c>
      <c r="AV54" s="103" t="str">
        <f>IF(AV13="","",IF(COUNTIF($B26:AV26,"Fail")&gt;=4,AV13*$B$6,IF(COUNTIF($B26:AV26,"Fail")=3,AV13*$B$5,IF(COUNTIF($B26:AV26,"Fail")=2,$B13*$B$4,IF(AV26="Fail",AV13,0)))))</f>
        <v/>
      </c>
      <c r="AW54" s="104" t="str">
        <f>IF(AW13="","",IF(COUNTIF($B26:AW26,"Fail")&gt;=4,AW13*$B$6,IF(COUNTIF($B26:AW26,"Fail")=3,AW13*$B$5,IF(COUNTIF($B26:AW26,"Fail")=2,$B13*$B$4,IF(AW26="Fail",AW13,0)))))</f>
        <v/>
      </c>
      <c r="AX54" s="102" t="str">
        <f>IF(AX13="","",IF(COUNTIF($B26:AX26,"Fail")&gt;=4,AX13*$B$6,IF(COUNTIF($B26:AX26,"Fail")=3,AX13*$B$5,IF(COUNTIF($B26:AX26,"Fail")=2,$B13*$B$4,IF(AX26="Fail",AX13,0)))))</f>
        <v/>
      </c>
      <c r="AY54" s="103" t="str">
        <f>IF(AY13="","",IF(COUNTIF($B26:AY26,"Fail")&gt;=4,AY13*$B$6,IF(COUNTIF($B26:AY26,"Fail")=3,AY13*$B$5,IF(COUNTIF($B26:AY26,"Fail")=2,$B13*$B$4,IF(AY26="Fail",AY13,0)))))</f>
        <v/>
      </c>
      <c r="AZ54" s="103" t="str">
        <f>IF(AZ13="","",IF(COUNTIF($B26:AZ26,"Fail")&gt;=4,AZ13*$B$6,IF(COUNTIF($B26:AZ26,"Fail")=3,AZ13*$B$5,IF(COUNTIF($B26:AZ26,"Fail")=2,$B13*$B$4,IF(AZ26="Fail",AZ13,0)))))</f>
        <v/>
      </c>
      <c r="BA54" s="103" t="str">
        <f>IF(BA13="","",IF(COUNTIF($B26:BA26,"Fail")&gt;=4,BA13*$B$6,IF(COUNTIF($B26:BA26,"Fail")=3,BA13*$B$5,IF(COUNTIF($B26:BA26,"Fail")=2,$B13*$B$4,IF(BA26="Fail",BA13,0)))))</f>
        <v/>
      </c>
      <c r="BB54" s="103" t="str">
        <f>IF(BB13="","",IF(COUNTIF($B26:BB26,"Fail")&gt;=4,BB13*$B$6,IF(COUNTIF($B26:BB26,"Fail")=3,BB13*$B$5,IF(COUNTIF($B26:BB26,"Fail")=2,$B13*$B$4,IF(BB26="Fail",BB13,0)))))</f>
        <v/>
      </c>
      <c r="BC54" s="103" t="str">
        <f>IF(BC13="","",IF(COUNTIF($B26:BC26,"Fail")&gt;=4,BC13*$B$6,IF(COUNTIF($B26:BC26,"Fail")=3,BC13*$B$5,IF(COUNTIF($B26:BC26,"Fail")=2,$B13*$B$4,IF(BC26="Fail",BC13,0)))))</f>
        <v/>
      </c>
      <c r="BD54" s="103" t="str">
        <f>IF(BD13="","",IF(COUNTIF($B26:BD26,"Fail")&gt;=4,BD13*$B$6,IF(COUNTIF($B26:BD26,"Fail")=3,BD13*$B$5,IF(COUNTIF($B26:BD26,"Fail")=2,$B13*$B$4,IF(BD26="Fail",BD13,0)))))</f>
        <v/>
      </c>
      <c r="BE54" s="103" t="str">
        <f>IF(BE13="","",IF(COUNTIF($B26:BE26,"Fail")&gt;=4,BE13*$B$6,IF(COUNTIF($B26:BE26,"Fail")=3,BE13*$B$5,IF(COUNTIF($B26:BE26,"Fail")=2,$B13*$B$4,IF(BE26="Fail",BE13,0)))))</f>
        <v/>
      </c>
      <c r="BF54" s="103" t="str">
        <f>IF(BF13="","",IF(COUNTIF($B26:BF26,"Fail")&gt;=4,BF13*$B$6,IF(COUNTIF($B26:BF26,"Fail")=3,BF13*$B$5,IF(COUNTIF($B26:BF26,"Fail")=2,$B13*$B$4,IF(BF26="Fail",BF13,0)))))</f>
        <v/>
      </c>
      <c r="BG54" s="103" t="str">
        <f>IF(BG13="","",IF(COUNTIF($B26:BG26,"Fail")&gt;=4,BG13*$B$6,IF(COUNTIF($B26:BG26,"Fail")=3,BG13*$B$5,IF(COUNTIF($B26:BG26,"Fail")=2,$B13*$B$4,IF(BG26="Fail",BG13,0)))))</f>
        <v/>
      </c>
      <c r="BH54" s="103" t="str">
        <f>IF(BH13="","",IF(COUNTIF($B26:BH26,"Fail")&gt;=4,BH13*$B$6,IF(COUNTIF($B26:BH26,"Fail")=3,BH13*$B$5,IF(COUNTIF($B26:BH26,"Fail")=2,$B13*$B$4,IF(BH26="Fail",BH13,0)))))</f>
        <v/>
      </c>
      <c r="BI54" s="104" t="str">
        <f>IF(BI13="","",IF(COUNTIF($B26:BI26,"Fail")&gt;=4,BI13*$B$6,IF(COUNTIF($B26:BI26,"Fail")=3,BI13*$B$5,IF(COUNTIF($B26:BI26,"Fail")=2,$B13*$B$4,IF(BI26="Fail",BI13,0)))))</f>
        <v/>
      </c>
    </row>
    <row r="55" spans="1:61" s="15" customFormat="1" x14ac:dyDescent="0.25">
      <c r="A55" s="87" t="s">
        <v>45</v>
      </c>
      <c r="B55" s="102" t="str">
        <f>IF(B14="","",IF(COUNTIF($B27:B27,"Fail")&gt;=4,B14*$B$6,IF(COUNTIF(B27:$B27,"Fail")=3,B14*$B$5,IF(COUNTIF(B27:$B27,"Fail")=2,$B14*$B$4,IF(B27="Fail",B14,0)))))</f>
        <v/>
      </c>
      <c r="C55" s="103" t="str">
        <f>IF(C14="","",IF(COUNTIF($B27:C27,"Fail")&gt;=4,C14*$B$6,IF(COUNTIF($B27:C27,"Fail")=3,C14*$B$5,IF(COUNTIF($B27:C27,"Fail")=2,$B14*$B$4,IF(C27="Fail",C14,0)))))</f>
        <v/>
      </c>
      <c r="D55" s="103" t="str">
        <f>IF(D14="","",IF(COUNTIF($B27:D27,"Fail")&gt;=4,D14*$B$6,IF(COUNTIF($B27:D27,"Fail")=3,D14*$B$5,IF(COUNTIF($B27:D27,"Fail")=2,$B14*$B$4,IF(D27="Fail",D14,0)))))</f>
        <v/>
      </c>
      <c r="E55" s="103" t="str">
        <f>IF(E14="","",IF(COUNTIF($B27:E27,"Fail")&gt;=4,E14*$B$6,IF(COUNTIF($B27:E27,"Fail")=3,E14*$B$5,IF(COUNTIF($B27:E27,"Fail")=2,$B14*$B$4,IF(E27="Fail",E14,0)))))</f>
        <v/>
      </c>
      <c r="F55" s="103" t="str">
        <f>IF(F14="","",IF(COUNTIF($B27:F27,"Fail")&gt;=4,F14*$B$6,IF(COUNTIF($B27:F27,"Fail")=3,F14*$B$5,IF(COUNTIF($B27:F27,"Fail")=2,$B14*$B$4,IF(F27="Fail",F14,0)))))</f>
        <v/>
      </c>
      <c r="G55" s="103" t="str">
        <f>IF(G14="","",IF(COUNTIF($B27:G27,"Fail")&gt;=4,G14*$B$6,IF(COUNTIF($B27:G27,"Fail")=3,G14*$B$5,IF(COUNTIF($B27:G27,"Fail")=2,$B14*$B$4,IF(G27="Fail",G14,0)))))</f>
        <v/>
      </c>
      <c r="H55" s="103" t="str">
        <f>IF(H14="","",IF(COUNTIF($B27:H27,"Fail")&gt;=4,H14*$B$6,IF(COUNTIF($B27:H27,"Fail")=3,H14*$B$5,IF(COUNTIF($B27:H27,"Fail")=2,$B14*$B$4,IF(H27="Fail",H14,0)))))</f>
        <v/>
      </c>
      <c r="I55" s="103" t="str">
        <f>IF(I14="","",IF(COUNTIF($B27:I27,"Fail")&gt;=4,I14*$B$6,IF(COUNTIF($B27:I27,"Fail")=3,I14*$B$5,IF(COUNTIF($B27:I27,"Fail")=2,$B14*$B$4,IF(I27="Fail",I14,0)))))</f>
        <v/>
      </c>
      <c r="J55" s="103" t="str">
        <f>IF(J14="","",IF(COUNTIF($B27:J27,"Fail")&gt;=4,J14*$B$6,IF(COUNTIF($B27:J27,"Fail")=3,J14*$B$5,IF(COUNTIF($B27:J27,"Fail")=2,$B14*$B$4,IF(J27="Fail",J14,0)))))</f>
        <v/>
      </c>
      <c r="K55" s="103" t="str">
        <f>IF(K14="","",IF(COUNTIF($B27:K27,"Fail")&gt;=4,K14*$B$6,IF(COUNTIF($B27:K27,"Fail")=3,K14*$B$5,IF(COUNTIF($B27:K27,"Fail")=2,$B14*$B$4,IF(K27="Fail",K14,0)))))</f>
        <v/>
      </c>
      <c r="L55" s="103" t="str">
        <f>IF(L14="","",IF(COUNTIF($B27:L27,"Fail")&gt;=4,L14*$B$6,IF(COUNTIF($B27:L27,"Fail")=3,L14*$B$5,IF(COUNTIF($B27:L27,"Fail")=2,$B14*$B$4,IF(L27="Fail",L14,0)))))</f>
        <v/>
      </c>
      <c r="M55" s="104" t="str">
        <f>IF(M14="","",IF(COUNTIF($B27:M27,"Fail")&gt;=4,M14*$B$6,IF(COUNTIF($B27:M27,"Fail")=3,M14*$B$5,IF(COUNTIF($B27:M27,"Fail")=2,$B14*$B$4,IF(M27="Fail",M14,0)))))</f>
        <v/>
      </c>
      <c r="N55" s="102" t="str">
        <f>IF(N14="","",IF(COUNTIF($B27:N27,"Fail")&gt;=4,N14*$B$6,IF(COUNTIF($B27:N27,"Fail")=3,N14*$B$5,IF(COUNTIF($B27:N27,"Fail")=2,$B14*$B$4,IF(N27="Fail",N14,0)))))</f>
        <v/>
      </c>
      <c r="O55" s="103" t="str">
        <f>IF(O14="","",IF(COUNTIF($B27:O27,"Fail")&gt;=4,O14*$B$6,IF(COUNTIF($B27:O27,"Fail")=3,O14*$B$5,IF(COUNTIF($B27:O27,"Fail")=2,$B14*$B$4,IF(O27="Fail",O14,0)))))</f>
        <v/>
      </c>
      <c r="P55" s="103" t="str">
        <f>IF(P14="","",IF(COUNTIF($B27:P27,"Fail")&gt;=4,P14*$B$6,IF(COUNTIF($B27:P27,"Fail")=3,P14*$B$5,IF(COUNTIF($B27:P27,"Fail")=2,$B14*$B$4,IF(P27="Fail",P14,0)))))</f>
        <v/>
      </c>
      <c r="Q55" s="103" t="str">
        <f>IF(Q14="","",IF(COUNTIF($B27:Q27,"Fail")&gt;=4,Q14*$B$6,IF(COUNTIF($B27:Q27,"Fail")=3,Q14*$B$5,IF(COUNTIF($B27:Q27,"Fail")=2,$B14*$B$4,IF(Q27="Fail",Q14,0)))))</f>
        <v/>
      </c>
      <c r="R55" s="103" t="str">
        <f>IF(R14="","",IF(COUNTIF($B27:R27,"Fail")&gt;=4,R14*$B$6,IF(COUNTIF($B27:R27,"Fail")=3,R14*$B$5,IF(COUNTIF($B27:R27,"Fail")=2,$B14*$B$4,IF(R27="Fail",R14,0)))))</f>
        <v/>
      </c>
      <c r="S55" s="103" t="str">
        <f>IF(S14="","",IF(COUNTIF($B27:S27,"Fail")&gt;=4,S14*$B$6,IF(COUNTIF($B27:S27,"Fail")=3,S14*$B$5,IF(COUNTIF($B27:S27,"Fail")=2,$B14*$B$4,IF(S27="Fail",S14,0)))))</f>
        <v/>
      </c>
      <c r="T55" s="103" t="str">
        <f>IF(T14="","",IF(COUNTIF($B27:T27,"Fail")&gt;=4,T14*$B$6,IF(COUNTIF($B27:T27,"Fail")=3,T14*$B$5,IF(COUNTIF($B27:T27,"Fail")=2,$B14*$B$4,IF(T27="Fail",T14,0)))))</f>
        <v/>
      </c>
      <c r="U55" s="103" t="str">
        <f>IF(U14="","",IF(COUNTIF($B27:U27,"Fail")&gt;=4,U14*$B$6,IF(COUNTIF($B27:U27,"Fail")=3,U14*$B$5,IF(COUNTIF($B27:U27,"Fail")=2,$B14*$B$4,IF(U27="Fail",U14,0)))))</f>
        <v/>
      </c>
      <c r="V55" s="103" t="str">
        <f>IF(V14="","",IF(COUNTIF($B27:V27,"Fail")&gt;=4,V14*$B$6,IF(COUNTIF($B27:V27,"Fail")=3,V14*$B$5,IF(COUNTIF($B27:V27,"Fail")=2,$B14*$B$4,IF(V27="Fail",V14,0)))))</f>
        <v/>
      </c>
      <c r="W55" s="103" t="str">
        <f>IF(W14="","",IF(COUNTIF($B27:W27,"Fail")&gt;=4,W14*$B$6,IF(COUNTIF($B27:W27,"Fail")=3,W14*$B$5,IF(COUNTIF($B27:W27,"Fail")=2,$B14*$B$4,IF(W27="Fail",W14,0)))))</f>
        <v/>
      </c>
      <c r="X55" s="103" t="str">
        <f>IF(X14="","",IF(COUNTIF($B27:X27,"Fail")&gt;=4,X14*$B$6,IF(COUNTIF($B27:X27,"Fail")=3,X14*$B$5,IF(COUNTIF($B27:X27,"Fail")=2,$B14*$B$4,IF(X27="Fail",X14,0)))))</f>
        <v/>
      </c>
      <c r="Y55" s="104" t="str">
        <f>IF(Y14="","",IF(COUNTIF($B27:Y27,"Fail")&gt;=4,Y14*$B$6,IF(COUNTIF($B27:Y27,"Fail")=3,Y14*$B$5,IF(COUNTIF($B27:Y27,"Fail")=2,$B14*$B$4,IF(Y27="Fail",Y14,0)))))</f>
        <v/>
      </c>
      <c r="Z55" s="102" t="str">
        <f>IF(Z14="","",IF(COUNTIF($B27:Z27,"Fail")&gt;=4,Z14*$B$6,IF(COUNTIF($B27:Z27,"Fail")=3,Z14*$B$5,IF(COUNTIF($B27:Z27,"Fail")=2,$B14*$B$4,IF(Z27="Fail",Z14,0)))))</f>
        <v/>
      </c>
      <c r="AA55" s="103" t="str">
        <f>IF(AA14="","",IF(COUNTIF($B27:AA27,"Fail")&gt;=4,AA14*$B$6,IF(COUNTIF($B27:AA27,"Fail")=3,AA14*$B$5,IF(COUNTIF($B27:AA27,"Fail")=2,$B14*$B$4,IF(AA27="Fail",AA14,0)))))</f>
        <v/>
      </c>
      <c r="AB55" s="103" t="str">
        <f>IF(AB14="","",IF(COUNTIF($B27:AB27,"Fail")&gt;=4,AB14*$B$6,IF(COUNTIF($B27:AB27,"Fail")=3,AB14*$B$5,IF(COUNTIF($B27:AB27,"Fail")=2,$B14*$B$4,IF(AB27="Fail",AB14,0)))))</f>
        <v/>
      </c>
      <c r="AC55" s="103" t="str">
        <f>IF(AC14="","",IF(COUNTIF($B27:AC27,"Fail")&gt;=4,AC14*$B$6,IF(COUNTIF($B27:AC27,"Fail")=3,AC14*$B$5,IF(COUNTIF($B27:AC27,"Fail")=2,$B14*$B$4,IF(AC27="Fail",AC14,0)))))</f>
        <v/>
      </c>
      <c r="AD55" s="103" t="str">
        <f>IF(AD14="","",IF(COUNTIF($B27:AD27,"Fail")&gt;=4,AD14*$B$6,IF(COUNTIF($B27:AD27,"Fail")=3,AD14*$B$5,IF(COUNTIF($B27:AD27,"Fail")=2,$B14*$B$4,IF(AD27="Fail",AD14,0)))))</f>
        <v/>
      </c>
      <c r="AE55" s="103" t="str">
        <f>IF(AE14="","",IF(COUNTIF($B27:AE27,"Fail")&gt;=4,AE14*$B$6,IF(COUNTIF($B27:AE27,"Fail")=3,AE14*$B$5,IF(COUNTIF($B27:AE27,"Fail")=2,$B14*$B$4,IF(AE27="Fail",AE14,0)))))</f>
        <v/>
      </c>
      <c r="AF55" s="103" t="str">
        <f>IF(AF14="","",IF(COUNTIF($B27:AF27,"Fail")&gt;=4,AF14*$B$6,IF(COUNTIF($B27:AF27,"Fail")=3,AF14*$B$5,IF(COUNTIF($B27:AF27,"Fail")=2,$B14*$B$4,IF(AF27="Fail",AF14,0)))))</f>
        <v/>
      </c>
      <c r="AG55" s="103" t="str">
        <f>IF(AG14="","",IF(COUNTIF($B27:AG27,"Fail")&gt;=4,AG14*$B$6,IF(COUNTIF($B27:AG27,"Fail")=3,AG14*$B$5,IF(COUNTIF($B27:AG27,"Fail")=2,$B14*$B$4,IF(AG27="Fail",AG14,0)))))</f>
        <v/>
      </c>
      <c r="AH55" s="103" t="str">
        <f>IF(AH14="","",IF(COUNTIF($B27:AH27,"Fail")&gt;=4,AH14*$B$6,IF(COUNTIF($B27:AH27,"Fail")=3,AH14*$B$5,IF(COUNTIF($B27:AH27,"Fail")=2,$B14*$B$4,IF(AH27="Fail",AH14,0)))))</f>
        <v/>
      </c>
      <c r="AI55" s="103" t="str">
        <f>IF(AI14="","",IF(COUNTIF($B27:AI27,"Fail")&gt;=4,AI14*$B$6,IF(COUNTIF($B27:AI27,"Fail")=3,AI14*$B$5,IF(COUNTIF($B27:AI27,"Fail")=2,$B14*$B$4,IF(AI27="Fail",AI14,0)))))</f>
        <v/>
      </c>
      <c r="AJ55" s="103" t="str">
        <f>IF(AJ14="","",IF(COUNTIF($B27:AJ27,"Fail")&gt;=4,AJ14*$B$6,IF(COUNTIF($B27:AJ27,"Fail")=3,AJ14*$B$5,IF(COUNTIF($B27:AJ27,"Fail")=2,$B14*$B$4,IF(AJ27="Fail",AJ14,0)))))</f>
        <v/>
      </c>
      <c r="AK55" s="104" t="str">
        <f>IF(AK14="","",IF(COUNTIF($B27:AK27,"Fail")&gt;=4,AK14*$B$6,IF(COUNTIF($B27:AK27,"Fail")=3,AK14*$B$5,IF(COUNTIF($B27:AK27,"Fail")=2,$B14*$B$4,IF(AK27="Fail",AK14,0)))))</f>
        <v/>
      </c>
      <c r="AL55" s="102" t="str">
        <f>IF(AL14="","",IF(COUNTIF($B27:AL27,"Fail")&gt;=4,AL14*$B$6,IF(COUNTIF($B27:AL27,"Fail")=3,AL14*$B$5,IF(COUNTIF($B27:AL27,"Fail")=2,$B14*$B$4,IF(AL27="Fail",AL14,0)))))</f>
        <v/>
      </c>
      <c r="AM55" s="103" t="str">
        <f>IF(AM14="","",IF(COUNTIF($B27:AM27,"Fail")&gt;=4,AM14*$B$6,IF(COUNTIF($B27:AM27,"Fail")=3,AM14*$B$5,IF(COUNTIF($B27:AM27,"Fail")=2,$B14*$B$4,IF(AM27="Fail",AM14,0)))))</f>
        <v/>
      </c>
      <c r="AN55" s="103" t="str">
        <f>IF(AN14="","",IF(COUNTIF($B27:AN27,"Fail")&gt;=4,AN14*$B$6,IF(COUNTIF($B27:AN27,"Fail")=3,AN14*$B$5,IF(COUNTIF($B27:AN27,"Fail")=2,$B14*$B$4,IF(AN27="Fail",AN14,0)))))</f>
        <v/>
      </c>
      <c r="AO55" s="103" t="str">
        <f>IF(AO14="","",IF(COUNTIF($B27:AO27,"Fail")&gt;=4,AO14*$B$6,IF(COUNTIF($B27:AO27,"Fail")=3,AO14*$B$5,IF(COUNTIF($B27:AO27,"Fail")=2,$B14*$B$4,IF(AO27="Fail",AO14,0)))))</f>
        <v/>
      </c>
      <c r="AP55" s="103" t="str">
        <f>IF(AP14="","",IF(COUNTIF($B27:AP27,"Fail")&gt;=4,AP14*$B$6,IF(COUNTIF($B27:AP27,"Fail")=3,AP14*$B$5,IF(COUNTIF($B27:AP27,"Fail")=2,$B14*$B$4,IF(AP27="Fail",AP14,0)))))</f>
        <v/>
      </c>
      <c r="AQ55" s="103" t="str">
        <f>IF(AQ14="","",IF(COUNTIF($B27:AQ27,"Fail")&gt;=4,AQ14*$B$6,IF(COUNTIF($B27:AQ27,"Fail")=3,AQ14*$B$5,IF(COUNTIF($B27:AQ27,"Fail")=2,$B14*$B$4,IF(AQ27="Fail",AQ14,0)))))</f>
        <v/>
      </c>
      <c r="AR55" s="103" t="str">
        <f>IF(AR14="","",IF(COUNTIF($B27:AR27,"Fail")&gt;=4,AR14*$B$6,IF(COUNTIF($B27:AR27,"Fail")=3,AR14*$B$5,IF(COUNTIF($B27:AR27,"Fail")=2,$B14*$B$4,IF(AR27="Fail",AR14,0)))))</f>
        <v/>
      </c>
      <c r="AS55" s="103" t="str">
        <f>IF(AS14="","",IF(COUNTIF($B27:AS27,"Fail")&gt;=4,AS14*$B$6,IF(COUNTIF($B27:AS27,"Fail")=3,AS14*$B$5,IF(COUNTIF($B27:AS27,"Fail")=2,$B14*$B$4,IF(AS27="Fail",AS14,0)))))</f>
        <v/>
      </c>
      <c r="AT55" s="103" t="str">
        <f>IF(AT14="","",IF(COUNTIF($B27:AT27,"Fail")&gt;=4,AT14*$B$6,IF(COUNTIF($B27:AT27,"Fail")=3,AT14*$B$5,IF(COUNTIF($B27:AT27,"Fail")=2,$B14*$B$4,IF(AT27="Fail",AT14,0)))))</f>
        <v/>
      </c>
      <c r="AU55" s="103" t="str">
        <f>IF(AU14="","",IF(COUNTIF($B27:AU27,"Fail")&gt;=4,AU14*$B$6,IF(COUNTIF($B27:AU27,"Fail")=3,AU14*$B$5,IF(COUNTIF($B27:AU27,"Fail")=2,$B14*$B$4,IF(AU27="Fail",AU14,0)))))</f>
        <v/>
      </c>
      <c r="AV55" s="103" t="str">
        <f>IF(AV14="","",IF(COUNTIF($B27:AV27,"Fail")&gt;=4,AV14*$B$6,IF(COUNTIF($B27:AV27,"Fail")=3,AV14*$B$5,IF(COUNTIF($B27:AV27,"Fail")=2,$B14*$B$4,IF(AV27="Fail",AV14,0)))))</f>
        <v/>
      </c>
      <c r="AW55" s="104" t="str">
        <f>IF(AW14="","",IF(COUNTIF($B27:AW27,"Fail")&gt;=4,AW14*$B$6,IF(COUNTIF($B27:AW27,"Fail")=3,AW14*$B$5,IF(COUNTIF($B27:AW27,"Fail")=2,$B14*$B$4,IF(AW27="Fail",AW14,0)))))</f>
        <v/>
      </c>
      <c r="AX55" s="102" t="str">
        <f>IF(AX14="","",IF(COUNTIF($B27:AX27,"Fail")&gt;=4,AX14*$B$6,IF(COUNTIF($B27:AX27,"Fail")=3,AX14*$B$5,IF(COUNTIF($B27:AX27,"Fail")=2,$B14*$B$4,IF(AX27="Fail",AX14,0)))))</f>
        <v/>
      </c>
      <c r="AY55" s="103" t="str">
        <f>IF(AY14="","",IF(COUNTIF($B27:AY27,"Fail")&gt;=4,AY14*$B$6,IF(COUNTIF($B27:AY27,"Fail")=3,AY14*$B$5,IF(COUNTIF($B27:AY27,"Fail")=2,$B14*$B$4,IF(AY27="Fail",AY14,0)))))</f>
        <v/>
      </c>
      <c r="AZ55" s="103" t="str">
        <f>IF(AZ14="","",IF(COUNTIF($B27:AZ27,"Fail")&gt;=4,AZ14*$B$6,IF(COUNTIF($B27:AZ27,"Fail")=3,AZ14*$B$5,IF(COUNTIF($B27:AZ27,"Fail")=2,$B14*$B$4,IF(AZ27="Fail",AZ14,0)))))</f>
        <v/>
      </c>
      <c r="BA55" s="103" t="str">
        <f>IF(BA14="","",IF(COUNTIF($B27:BA27,"Fail")&gt;=4,BA14*$B$6,IF(COUNTIF($B27:BA27,"Fail")=3,BA14*$B$5,IF(COUNTIF($B27:BA27,"Fail")=2,$B14*$B$4,IF(BA27="Fail",BA14,0)))))</f>
        <v/>
      </c>
      <c r="BB55" s="103" t="str">
        <f>IF(BB14="","",IF(COUNTIF($B27:BB27,"Fail")&gt;=4,BB14*$B$6,IF(COUNTIF($B27:BB27,"Fail")=3,BB14*$B$5,IF(COUNTIF($B27:BB27,"Fail")=2,$B14*$B$4,IF(BB27="Fail",BB14,0)))))</f>
        <v/>
      </c>
      <c r="BC55" s="103" t="str">
        <f>IF(BC14="","",IF(COUNTIF($B27:BC27,"Fail")&gt;=4,BC14*$B$6,IF(COUNTIF($B27:BC27,"Fail")=3,BC14*$B$5,IF(COUNTIF($B27:BC27,"Fail")=2,$B14*$B$4,IF(BC27="Fail",BC14,0)))))</f>
        <v/>
      </c>
      <c r="BD55" s="103" t="str">
        <f>IF(BD14="","",IF(COUNTIF($B27:BD27,"Fail")&gt;=4,BD14*$B$6,IF(COUNTIF($B27:BD27,"Fail")=3,BD14*$B$5,IF(COUNTIF($B27:BD27,"Fail")=2,$B14*$B$4,IF(BD27="Fail",BD14,0)))))</f>
        <v/>
      </c>
      <c r="BE55" s="103" t="str">
        <f>IF(BE14="","",IF(COUNTIF($B27:BE27,"Fail")&gt;=4,BE14*$B$6,IF(COUNTIF($B27:BE27,"Fail")=3,BE14*$B$5,IF(COUNTIF($B27:BE27,"Fail")=2,$B14*$B$4,IF(BE27="Fail",BE14,0)))))</f>
        <v/>
      </c>
      <c r="BF55" s="103" t="str">
        <f>IF(BF14="","",IF(COUNTIF($B27:BF27,"Fail")&gt;=4,BF14*$B$6,IF(COUNTIF($B27:BF27,"Fail")=3,BF14*$B$5,IF(COUNTIF($B27:BF27,"Fail")=2,$B14*$B$4,IF(BF27="Fail",BF14,0)))))</f>
        <v/>
      </c>
      <c r="BG55" s="103" t="str">
        <f>IF(BG14="","",IF(COUNTIF($B27:BG27,"Fail")&gt;=4,BG14*$B$6,IF(COUNTIF($B27:BG27,"Fail")=3,BG14*$B$5,IF(COUNTIF($B27:BG27,"Fail")=2,$B14*$B$4,IF(BG27="Fail",BG14,0)))))</f>
        <v/>
      </c>
      <c r="BH55" s="103" t="str">
        <f>IF(BH14="","",IF(COUNTIF($B27:BH27,"Fail")&gt;=4,BH14*$B$6,IF(COUNTIF($B27:BH27,"Fail")=3,BH14*$B$5,IF(COUNTIF($B27:BH27,"Fail")=2,$B14*$B$4,IF(BH27="Fail",BH14,0)))))</f>
        <v/>
      </c>
      <c r="BI55" s="104" t="str">
        <f>IF(BI14="","",IF(COUNTIF($B27:BI27,"Fail")&gt;=4,BI14*$B$6,IF(COUNTIF($B27:BI27,"Fail")=3,BI14*$B$5,IF(COUNTIF($B27:BI27,"Fail")=2,$B14*$B$4,IF(BI27="Fail",BI14,0)))))</f>
        <v/>
      </c>
    </row>
    <row r="56" spans="1:61" s="15" customFormat="1" x14ac:dyDescent="0.25">
      <c r="A56" s="87" t="s">
        <v>46</v>
      </c>
      <c r="B56" s="102" t="str">
        <f>IF(B15="","",IF(COUNTIF($B28:B28,"Fail")&gt;=4,B15*$B$6,IF(COUNTIF(B28:$B28,"Fail")=3,B15*$B$5,IF(COUNTIF(B28:$B28,"Fail")=2,$B15*$B$4,IF(B28="Fail",B15,0)))))</f>
        <v/>
      </c>
      <c r="C56" s="103" t="str">
        <f>IF(C15="","",IF(COUNTIF($B28:C28,"Fail")&gt;=4,C15*$B$6,IF(COUNTIF($B28:C28,"Fail")=3,C15*$B$5,IF(COUNTIF($B28:C28,"Fail")=2,$B15*$B$4,IF(C28="Fail",C15,0)))))</f>
        <v/>
      </c>
      <c r="D56" s="103" t="str">
        <f>IF(D15="","",IF(COUNTIF($B28:D28,"Fail")&gt;=4,D15*$B$6,IF(COUNTIF($B28:D28,"Fail")=3,D15*$B$5,IF(COUNTIF($B28:D28,"Fail")=2,$B15*$B$4,IF(D28="Fail",D15,0)))))</f>
        <v/>
      </c>
      <c r="E56" s="103" t="str">
        <f>IF(E15="","",IF(COUNTIF($B28:E28,"Fail")&gt;=4,E15*$B$6,IF(COUNTIF($B28:E28,"Fail")=3,E15*$B$5,IF(COUNTIF($B28:E28,"Fail")=2,$B15*$B$4,IF(E28="Fail",E15,0)))))</f>
        <v/>
      </c>
      <c r="F56" s="103" t="str">
        <f>IF(F15="","",IF(COUNTIF($B28:F28,"Fail")&gt;=4,F15*$B$6,IF(COUNTIF($B28:F28,"Fail")=3,F15*$B$5,IF(COUNTIF($B28:F28,"Fail")=2,$B15*$B$4,IF(F28="Fail",F15,0)))))</f>
        <v/>
      </c>
      <c r="G56" s="103" t="str">
        <f>IF(G15="","",IF(COUNTIF($B28:G28,"Fail")&gt;=4,G15*$B$6,IF(COUNTIF($B28:G28,"Fail")=3,G15*$B$5,IF(COUNTIF($B28:G28,"Fail")=2,$B15*$B$4,IF(G28="Fail",G15,0)))))</f>
        <v/>
      </c>
      <c r="H56" s="103" t="str">
        <f>IF(H15="","",IF(COUNTIF($B28:H28,"Fail")&gt;=4,H15*$B$6,IF(COUNTIF($B28:H28,"Fail")=3,H15*$B$5,IF(COUNTIF($B28:H28,"Fail")=2,$B15*$B$4,IF(H28="Fail",H15,0)))))</f>
        <v/>
      </c>
      <c r="I56" s="103" t="str">
        <f>IF(I15="","",IF(COUNTIF($B28:I28,"Fail")&gt;=4,I15*$B$6,IF(COUNTIF($B28:I28,"Fail")=3,I15*$B$5,IF(COUNTIF($B28:I28,"Fail")=2,$B15*$B$4,IF(I28="Fail",I15,0)))))</f>
        <v/>
      </c>
      <c r="J56" s="103" t="str">
        <f>IF(J15="","",IF(COUNTIF($B28:J28,"Fail")&gt;=4,J15*$B$6,IF(COUNTIF($B28:J28,"Fail")=3,J15*$B$5,IF(COUNTIF($B28:J28,"Fail")=2,$B15*$B$4,IF(J28="Fail",J15,0)))))</f>
        <v/>
      </c>
      <c r="K56" s="103" t="str">
        <f>IF(K15="","",IF(COUNTIF($B28:K28,"Fail")&gt;=4,K15*$B$6,IF(COUNTIF($B28:K28,"Fail")=3,K15*$B$5,IF(COUNTIF($B28:K28,"Fail")=2,$B15*$B$4,IF(K28="Fail",K15,0)))))</f>
        <v/>
      </c>
      <c r="L56" s="103" t="str">
        <f>IF(L15="","",IF(COUNTIF($B28:L28,"Fail")&gt;=4,L15*$B$6,IF(COUNTIF($B28:L28,"Fail")=3,L15*$B$5,IF(COUNTIF($B28:L28,"Fail")=2,$B15*$B$4,IF(L28="Fail",L15,0)))))</f>
        <v/>
      </c>
      <c r="M56" s="104" t="str">
        <f>IF(M15="","",IF(COUNTIF($B28:M28,"Fail")&gt;=4,M15*$B$6,IF(COUNTIF($B28:M28,"Fail")=3,M15*$B$5,IF(COUNTIF($B28:M28,"Fail")=2,$B15*$B$4,IF(M28="Fail",M15,0)))))</f>
        <v/>
      </c>
      <c r="N56" s="102" t="str">
        <f>IF(N15="","",IF(COUNTIF($B28:N28,"Fail")&gt;=4,N15*$B$6,IF(COUNTIF($B28:N28,"Fail")=3,N15*$B$5,IF(COUNTIF($B28:N28,"Fail")=2,$B15*$B$4,IF(N28="Fail",N15,0)))))</f>
        <v/>
      </c>
      <c r="O56" s="103" t="str">
        <f>IF(O15="","",IF(COUNTIF($B28:O28,"Fail")&gt;=4,O15*$B$6,IF(COUNTIF($B28:O28,"Fail")=3,O15*$B$5,IF(COUNTIF($B28:O28,"Fail")=2,$B15*$B$4,IF(O28="Fail",O15,0)))))</f>
        <v/>
      </c>
      <c r="P56" s="103" t="str">
        <f>IF(P15="","",IF(COUNTIF($B28:P28,"Fail")&gt;=4,P15*$B$6,IF(COUNTIF($B28:P28,"Fail")=3,P15*$B$5,IF(COUNTIF($B28:P28,"Fail")=2,$B15*$B$4,IF(P28="Fail",P15,0)))))</f>
        <v/>
      </c>
      <c r="Q56" s="103" t="str">
        <f>IF(Q15="","",IF(COUNTIF($B28:Q28,"Fail")&gt;=4,Q15*$B$6,IF(COUNTIF($B28:Q28,"Fail")=3,Q15*$B$5,IF(COUNTIF($B28:Q28,"Fail")=2,$B15*$B$4,IF(Q28="Fail",Q15,0)))))</f>
        <v/>
      </c>
      <c r="R56" s="103" t="str">
        <f>IF(R15="","",IF(COUNTIF($B28:R28,"Fail")&gt;=4,R15*$B$6,IF(COUNTIF($B28:R28,"Fail")=3,R15*$B$5,IF(COUNTIF($B28:R28,"Fail")=2,$B15*$B$4,IF(R28="Fail",R15,0)))))</f>
        <v/>
      </c>
      <c r="S56" s="103" t="str">
        <f>IF(S15="","",IF(COUNTIF($B28:S28,"Fail")&gt;=4,S15*$B$6,IF(COUNTIF($B28:S28,"Fail")=3,S15*$B$5,IF(COUNTIF($B28:S28,"Fail")=2,$B15*$B$4,IF(S28="Fail",S15,0)))))</f>
        <v/>
      </c>
      <c r="T56" s="103" t="str">
        <f>IF(T15="","",IF(COUNTIF($B28:T28,"Fail")&gt;=4,T15*$B$6,IF(COUNTIF($B28:T28,"Fail")=3,T15*$B$5,IF(COUNTIF($B28:T28,"Fail")=2,$B15*$B$4,IF(T28="Fail",T15,0)))))</f>
        <v/>
      </c>
      <c r="U56" s="103" t="str">
        <f>IF(U15="","",IF(COUNTIF($B28:U28,"Fail")&gt;=4,U15*$B$6,IF(COUNTIF($B28:U28,"Fail")=3,U15*$B$5,IF(COUNTIF($B28:U28,"Fail")=2,$B15*$B$4,IF(U28="Fail",U15,0)))))</f>
        <v/>
      </c>
      <c r="V56" s="103" t="str">
        <f>IF(V15="","",IF(COUNTIF($B28:V28,"Fail")&gt;=4,V15*$B$6,IF(COUNTIF($B28:V28,"Fail")=3,V15*$B$5,IF(COUNTIF($B28:V28,"Fail")=2,$B15*$B$4,IF(V28="Fail",V15,0)))))</f>
        <v/>
      </c>
      <c r="W56" s="103" t="str">
        <f>IF(W15="","",IF(COUNTIF($B28:W28,"Fail")&gt;=4,W15*$B$6,IF(COUNTIF($B28:W28,"Fail")=3,W15*$B$5,IF(COUNTIF($B28:W28,"Fail")=2,$B15*$B$4,IF(W28="Fail",W15,0)))))</f>
        <v/>
      </c>
      <c r="X56" s="103" t="str">
        <f>IF(X15="","",IF(COUNTIF($B28:X28,"Fail")&gt;=4,X15*$B$6,IF(COUNTIF($B28:X28,"Fail")=3,X15*$B$5,IF(COUNTIF($B28:X28,"Fail")=2,$B15*$B$4,IF(X28="Fail",X15,0)))))</f>
        <v/>
      </c>
      <c r="Y56" s="104" t="str">
        <f>IF(Y15="","",IF(COUNTIF($B28:Y28,"Fail")&gt;=4,Y15*$B$6,IF(COUNTIF($B28:Y28,"Fail")=3,Y15*$B$5,IF(COUNTIF($B28:Y28,"Fail")=2,$B15*$B$4,IF(Y28="Fail",Y15,0)))))</f>
        <v/>
      </c>
      <c r="Z56" s="102" t="str">
        <f>IF(Z15="","",IF(COUNTIF($B28:Z28,"Fail")&gt;=4,Z15*$B$6,IF(COUNTIF($B28:Z28,"Fail")=3,Z15*$B$5,IF(COUNTIF($B28:Z28,"Fail")=2,$B15*$B$4,IF(Z28="Fail",Z15,0)))))</f>
        <v/>
      </c>
      <c r="AA56" s="103" t="str">
        <f>IF(AA15="","",IF(COUNTIF($B28:AA28,"Fail")&gt;=4,AA15*$B$6,IF(COUNTIF($B28:AA28,"Fail")=3,AA15*$B$5,IF(COUNTIF($B28:AA28,"Fail")=2,$B15*$B$4,IF(AA28="Fail",AA15,0)))))</f>
        <v/>
      </c>
      <c r="AB56" s="103" t="str">
        <f>IF(AB15="","",IF(COUNTIF($B28:AB28,"Fail")&gt;=4,AB15*$B$6,IF(COUNTIF($B28:AB28,"Fail")=3,AB15*$B$5,IF(COUNTIF($B28:AB28,"Fail")=2,$B15*$B$4,IF(AB28="Fail",AB15,0)))))</f>
        <v/>
      </c>
      <c r="AC56" s="103" t="str">
        <f>IF(AC15="","",IF(COUNTIF($B28:AC28,"Fail")&gt;=4,AC15*$B$6,IF(COUNTIF($B28:AC28,"Fail")=3,AC15*$B$5,IF(COUNTIF($B28:AC28,"Fail")=2,$B15*$B$4,IF(AC28="Fail",AC15,0)))))</f>
        <v/>
      </c>
      <c r="AD56" s="103" t="str">
        <f>IF(AD15="","",IF(COUNTIF($B28:AD28,"Fail")&gt;=4,AD15*$B$6,IF(COUNTIF($B28:AD28,"Fail")=3,AD15*$B$5,IF(COUNTIF($B28:AD28,"Fail")=2,$B15*$B$4,IF(AD28="Fail",AD15,0)))))</f>
        <v/>
      </c>
      <c r="AE56" s="103" t="str">
        <f>IF(AE15="","",IF(COUNTIF($B28:AE28,"Fail")&gt;=4,AE15*$B$6,IF(COUNTIF($B28:AE28,"Fail")=3,AE15*$B$5,IF(COUNTIF($B28:AE28,"Fail")=2,$B15*$B$4,IF(AE28="Fail",AE15,0)))))</f>
        <v/>
      </c>
      <c r="AF56" s="103" t="str">
        <f>IF(AF15="","",IF(COUNTIF($B28:AF28,"Fail")&gt;=4,AF15*$B$6,IF(COUNTIF($B28:AF28,"Fail")=3,AF15*$B$5,IF(COUNTIF($B28:AF28,"Fail")=2,$B15*$B$4,IF(AF28="Fail",AF15,0)))))</f>
        <v/>
      </c>
      <c r="AG56" s="103" t="str">
        <f>IF(AG15="","",IF(COUNTIF($B28:AG28,"Fail")&gt;=4,AG15*$B$6,IF(COUNTIF($B28:AG28,"Fail")=3,AG15*$B$5,IF(COUNTIF($B28:AG28,"Fail")=2,$B15*$B$4,IF(AG28="Fail",AG15,0)))))</f>
        <v/>
      </c>
      <c r="AH56" s="103" t="str">
        <f>IF(AH15="","",IF(COUNTIF($B28:AH28,"Fail")&gt;=4,AH15*$B$6,IF(COUNTIF($B28:AH28,"Fail")=3,AH15*$B$5,IF(COUNTIF($B28:AH28,"Fail")=2,$B15*$B$4,IF(AH28="Fail",AH15,0)))))</f>
        <v/>
      </c>
      <c r="AI56" s="103" t="str">
        <f>IF(AI15="","",IF(COUNTIF($B28:AI28,"Fail")&gt;=4,AI15*$B$6,IF(COUNTIF($B28:AI28,"Fail")=3,AI15*$B$5,IF(COUNTIF($B28:AI28,"Fail")=2,$B15*$B$4,IF(AI28="Fail",AI15,0)))))</f>
        <v/>
      </c>
      <c r="AJ56" s="103" t="str">
        <f>IF(AJ15="","",IF(COUNTIF($B28:AJ28,"Fail")&gt;=4,AJ15*$B$6,IF(COUNTIF($B28:AJ28,"Fail")=3,AJ15*$B$5,IF(COUNTIF($B28:AJ28,"Fail")=2,$B15*$B$4,IF(AJ28="Fail",AJ15,0)))))</f>
        <v/>
      </c>
      <c r="AK56" s="104" t="str">
        <f>IF(AK15="","",IF(COUNTIF($B28:AK28,"Fail")&gt;=4,AK15*$B$6,IF(COUNTIF($B28:AK28,"Fail")=3,AK15*$B$5,IF(COUNTIF($B28:AK28,"Fail")=2,$B15*$B$4,IF(AK28="Fail",AK15,0)))))</f>
        <v/>
      </c>
      <c r="AL56" s="102" t="str">
        <f>IF(AL15="","",IF(COUNTIF($B28:AL28,"Fail")&gt;=4,AL15*$B$6,IF(COUNTIF($B28:AL28,"Fail")=3,AL15*$B$5,IF(COUNTIF($B28:AL28,"Fail")=2,$B15*$B$4,IF(AL28="Fail",AL15,0)))))</f>
        <v/>
      </c>
      <c r="AM56" s="103" t="str">
        <f>IF(AM15="","",IF(COUNTIF($B28:AM28,"Fail")&gt;=4,AM15*$B$6,IF(COUNTIF($B28:AM28,"Fail")=3,AM15*$B$5,IF(COUNTIF($B28:AM28,"Fail")=2,$B15*$B$4,IF(AM28="Fail",AM15,0)))))</f>
        <v/>
      </c>
      <c r="AN56" s="103" t="str">
        <f>IF(AN15="","",IF(COUNTIF($B28:AN28,"Fail")&gt;=4,AN15*$B$6,IF(COUNTIF($B28:AN28,"Fail")=3,AN15*$B$5,IF(COUNTIF($B28:AN28,"Fail")=2,$B15*$B$4,IF(AN28="Fail",AN15,0)))))</f>
        <v/>
      </c>
      <c r="AO56" s="103" t="str">
        <f>IF(AO15="","",IF(COUNTIF($B28:AO28,"Fail")&gt;=4,AO15*$B$6,IF(COUNTIF($B28:AO28,"Fail")=3,AO15*$B$5,IF(COUNTIF($B28:AO28,"Fail")=2,$B15*$B$4,IF(AO28="Fail",AO15,0)))))</f>
        <v/>
      </c>
      <c r="AP56" s="103" t="str">
        <f>IF(AP15="","",IF(COUNTIF($B28:AP28,"Fail")&gt;=4,AP15*$B$6,IF(COUNTIF($B28:AP28,"Fail")=3,AP15*$B$5,IF(COUNTIF($B28:AP28,"Fail")=2,$B15*$B$4,IF(AP28="Fail",AP15,0)))))</f>
        <v/>
      </c>
      <c r="AQ56" s="103" t="str">
        <f>IF(AQ15="","",IF(COUNTIF($B28:AQ28,"Fail")&gt;=4,AQ15*$B$6,IF(COUNTIF($B28:AQ28,"Fail")=3,AQ15*$B$5,IF(COUNTIF($B28:AQ28,"Fail")=2,$B15*$B$4,IF(AQ28="Fail",AQ15,0)))))</f>
        <v/>
      </c>
      <c r="AR56" s="103" t="str">
        <f>IF(AR15="","",IF(COUNTIF($B28:AR28,"Fail")&gt;=4,AR15*$B$6,IF(COUNTIF($B28:AR28,"Fail")=3,AR15*$B$5,IF(COUNTIF($B28:AR28,"Fail")=2,$B15*$B$4,IF(AR28="Fail",AR15,0)))))</f>
        <v/>
      </c>
      <c r="AS56" s="103" t="str">
        <f>IF(AS15="","",IF(COUNTIF($B28:AS28,"Fail")&gt;=4,AS15*$B$6,IF(COUNTIF($B28:AS28,"Fail")=3,AS15*$B$5,IF(COUNTIF($B28:AS28,"Fail")=2,$B15*$B$4,IF(AS28="Fail",AS15,0)))))</f>
        <v/>
      </c>
      <c r="AT56" s="103" t="str">
        <f>IF(AT15="","",IF(COUNTIF($B28:AT28,"Fail")&gt;=4,AT15*$B$6,IF(COUNTIF($B28:AT28,"Fail")=3,AT15*$B$5,IF(COUNTIF($B28:AT28,"Fail")=2,$B15*$B$4,IF(AT28="Fail",AT15,0)))))</f>
        <v/>
      </c>
      <c r="AU56" s="103" t="str">
        <f>IF(AU15="","",IF(COUNTIF($B28:AU28,"Fail")&gt;=4,AU15*$B$6,IF(COUNTIF($B28:AU28,"Fail")=3,AU15*$B$5,IF(COUNTIF($B28:AU28,"Fail")=2,$B15*$B$4,IF(AU28="Fail",AU15,0)))))</f>
        <v/>
      </c>
      <c r="AV56" s="103" t="str">
        <f>IF(AV15="","",IF(COUNTIF($B28:AV28,"Fail")&gt;=4,AV15*$B$6,IF(COUNTIF($B28:AV28,"Fail")=3,AV15*$B$5,IF(COUNTIF($B28:AV28,"Fail")=2,$B15*$B$4,IF(AV28="Fail",AV15,0)))))</f>
        <v/>
      </c>
      <c r="AW56" s="104" t="str">
        <f>IF(AW15="","",IF(COUNTIF($B28:AW28,"Fail")&gt;=4,AW15*$B$6,IF(COUNTIF($B28:AW28,"Fail")=3,AW15*$B$5,IF(COUNTIF($B28:AW28,"Fail")=2,$B15*$B$4,IF(AW28="Fail",AW15,0)))))</f>
        <v/>
      </c>
      <c r="AX56" s="102" t="str">
        <f>IF(AX15="","",IF(COUNTIF($B28:AX28,"Fail")&gt;=4,AX15*$B$6,IF(COUNTIF($B28:AX28,"Fail")=3,AX15*$B$5,IF(COUNTIF($B28:AX28,"Fail")=2,$B15*$B$4,IF(AX28="Fail",AX15,0)))))</f>
        <v/>
      </c>
      <c r="AY56" s="103" t="str">
        <f>IF(AY15="","",IF(COUNTIF($B28:AY28,"Fail")&gt;=4,AY15*$B$6,IF(COUNTIF($B28:AY28,"Fail")=3,AY15*$B$5,IF(COUNTIF($B28:AY28,"Fail")=2,$B15*$B$4,IF(AY28="Fail",AY15,0)))))</f>
        <v/>
      </c>
      <c r="AZ56" s="103" t="str">
        <f>IF(AZ15="","",IF(COUNTIF($B28:AZ28,"Fail")&gt;=4,AZ15*$B$6,IF(COUNTIF($B28:AZ28,"Fail")=3,AZ15*$B$5,IF(COUNTIF($B28:AZ28,"Fail")=2,$B15*$B$4,IF(AZ28="Fail",AZ15,0)))))</f>
        <v/>
      </c>
      <c r="BA56" s="103" t="str">
        <f>IF(BA15="","",IF(COUNTIF($B28:BA28,"Fail")&gt;=4,BA15*$B$6,IF(COUNTIF($B28:BA28,"Fail")=3,BA15*$B$5,IF(COUNTIF($B28:BA28,"Fail")=2,$B15*$B$4,IF(BA28="Fail",BA15,0)))))</f>
        <v/>
      </c>
      <c r="BB56" s="103" t="str">
        <f>IF(BB15="","",IF(COUNTIF($B28:BB28,"Fail")&gt;=4,BB15*$B$6,IF(COUNTIF($B28:BB28,"Fail")=3,BB15*$B$5,IF(COUNTIF($B28:BB28,"Fail")=2,$B15*$B$4,IF(BB28="Fail",BB15,0)))))</f>
        <v/>
      </c>
      <c r="BC56" s="103" t="str">
        <f>IF(BC15="","",IF(COUNTIF($B28:BC28,"Fail")&gt;=4,BC15*$B$6,IF(COUNTIF($B28:BC28,"Fail")=3,BC15*$B$5,IF(COUNTIF($B28:BC28,"Fail")=2,$B15*$B$4,IF(BC28="Fail",BC15,0)))))</f>
        <v/>
      </c>
      <c r="BD56" s="103" t="str">
        <f>IF(BD15="","",IF(COUNTIF($B28:BD28,"Fail")&gt;=4,BD15*$B$6,IF(COUNTIF($B28:BD28,"Fail")=3,BD15*$B$5,IF(COUNTIF($B28:BD28,"Fail")=2,$B15*$B$4,IF(BD28="Fail",BD15,0)))))</f>
        <v/>
      </c>
      <c r="BE56" s="103" t="str">
        <f>IF(BE15="","",IF(COUNTIF($B28:BE28,"Fail")&gt;=4,BE15*$B$6,IF(COUNTIF($B28:BE28,"Fail")=3,BE15*$B$5,IF(COUNTIF($B28:BE28,"Fail")=2,$B15*$B$4,IF(BE28="Fail",BE15,0)))))</f>
        <v/>
      </c>
      <c r="BF56" s="103" t="str">
        <f>IF(BF15="","",IF(COUNTIF($B28:BF28,"Fail")&gt;=4,BF15*$B$6,IF(COUNTIF($B28:BF28,"Fail")=3,BF15*$B$5,IF(COUNTIF($B28:BF28,"Fail")=2,$B15*$B$4,IF(BF28="Fail",BF15,0)))))</f>
        <v/>
      </c>
      <c r="BG56" s="103" t="str">
        <f>IF(BG15="","",IF(COUNTIF($B28:BG28,"Fail")&gt;=4,BG15*$B$6,IF(COUNTIF($B28:BG28,"Fail")=3,BG15*$B$5,IF(COUNTIF($B28:BG28,"Fail")=2,$B15*$B$4,IF(BG28="Fail",BG15,0)))))</f>
        <v/>
      </c>
      <c r="BH56" s="103" t="str">
        <f>IF(BH15="","",IF(COUNTIF($B28:BH28,"Fail")&gt;=4,BH15*$B$6,IF(COUNTIF($B28:BH28,"Fail")=3,BH15*$B$5,IF(COUNTIF($B28:BH28,"Fail")=2,$B15*$B$4,IF(BH28="Fail",BH15,0)))))</f>
        <v/>
      </c>
      <c r="BI56" s="104" t="str">
        <f>IF(BI15="","",IF(COUNTIF($B28:BI28,"Fail")&gt;=4,BI15*$B$6,IF(COUNTIF($B28:BI28,"Fail")=3,BI15*$B$5,IF(COUNTIF($B28:BI28,"Fail")=2,$B15*$B$4,IF(BI28="Fail",BI15,0)))))</f>
        <v/>
      </c>
    </row>
    <row r="57" spans="1:61" s="15" customFormat="1" x14ac:dyDescent="0.25">
      <c r="A57" s="88" t="s">
        <v>47</v>
      </c>
      <c r="B57" s="102" t="str">
        <f>IF(B16="","",IF(COUNTIF($B29:B29,"Fail")&gt;=4,B16*$B$6,IF(COUNTIF(B29:$B29,"Fail")=3,B16*$B$5,IF(COUNTIF(B29:$B29,"Fail")=2,$B16*$B$4,IF(B29="Fail",B16,0)))))</f>
        <v/>
      </c>
      <c r="C57" s="103" t="str">
        <f>IF(C16="","",IF(COUNTIF($B29:C29,"Fail")&gt;=4,C16*$B$6,IF(COUNTIF($B29:C29,"Fail")=3,C16*$B$5,IF(COUNTIF($B29:C29,"Fail")=2,$B16*$B$4,IF(C29="Fail",C16,0)))))</f>
        <v/>
      </c>
      <c r="D57" s="103" t="str">
        <f>IF(D16="","",IF(COUNTIF($B29:D29,"Fail")&gt;=4,D16*$B$6,IF(COUNTIF($B29:D29,"Fail")=3,D16*$B$5,IF(COUNTIF($B29:D29,"Fail")=2,$B16*$B$4,IF(D29="Fail",D16,0)))))</f>
        <v/>
      </c>
      <c r="E57" s="103" t="str">
        <f>IF(E16="","",IF(COUNTIF($B29:E29,"Fail")&gt;=4,E16*$B$6,IF(COUNTIF($B29:E29,"Fail")=3,E16*$B$5,IF(COUNTIF($B29:E29,"Fail")=2,$B16*$B$4,IF(E29="Fail",E16,0)))))</f>
        <v/>
      </c>
      <c r="F57" s="103" t="str">
        <f>IF(F16="","",IF(COUNTIF($B29:F29,"Fail")&gt;=4,F16*$B$6,IF(COUNTIF($B29:F29,"Fail")=3,F16*$B$5,IF(COUNTIF($B29:F29,"Fail")=2,$B16*$B$4,IF(F29="Fail",F16,0)))))</f>
        <v/>
      </c>
      <c r="G57" s="103" t="str">
        <f>IF(G16="","",IF(COUNTIF($B29:G29,"Fail")&gt;=4,G16*$B$6,IF(COUNTIF($B29:G29,"Fail")=3,G16*$B$5,IF(COUNTIF($B29:G29,"Fail")=2,$B16*$B$4,IF(G29="Fail",G16,0)))))</f>
        <v/>
      </c>
      <c r="H57" s="103" t="str">
        <f>IF(H16="","",IF(COUNTIF($B29:H29,"Fail")&gt;=4,H16*$B$6,IF(COUNTIF($B29:H29,"Fail")=3,H16*$B$5,IF(COUNTIF($B29:H29,"Fail")=2,$B16*$B$4,IF(H29="Fail",H16,0)))))</f>
        <v/>
      </c>
      <c r="I57" s="103" t="str">
        <f>IF(I16="","",IF(COUNTIF($B29:I29,"Fail")&gt;=4,I16*$B$6,IF(COUNTIF($B29:I29,"Fail")=3,I16*$B$5,IF(COUNTIF($B29:I29,"Fail")=2,$B16*$B$4,IF(I29="Fail",I16,0)))))</f>
        <v/>
      </c>
      <c r="J57" s="103" t="str">
        <f>IF(J16="","",IF(COUNTIF($B29:J29,"Fail")&gt;=4,J16*$B$6,IF(COUNTIF($B29:J29,"Fail")=3,J16*$B$5,IF(COUNTIF($B29:J29,"Fail")=2,$B16*$B$4,IF(J29="Fail",J16,0)))))</f>
        <v/>
      </c>
      <c r="K57" s="103" t="str">
        <f>IF(K16="","",IF(COUNTIF($B29:K29,"Fail")&gt;=4,K16*$B$6,IF(COUNTIF($B29:K29,"Fail")=3,K16*$B$5,IF(COUNTIF($B29:K29,"Fail")=2,$B16*$B$4,IF(K29="Fail",K16,0)))))</f>
        <v/>
      </c>
      <c r="L57" s="103" t="str">
        <f>IF(L16="","",IF(COUNTIF($B29:L29,"Fail")&gt;=4,L16*$B$6,IF(COUNTIF($B29:L29,"Fail")=3,L16*$B$5,IF(COUNTIF($B29:L29,"Fail")=2,$B16*$B$4,IF(L29="Fail",L16,0)))))</f>
        <v/>
      </c>
      <c r="M57" s="104" t="str">
        <f>IF(M16="","",IF(COUNTIF($B29:M29,"Fail")&gt;=4,M16*$B$6,IF(COUNTIF($B29:M29,"Fail")=3,M16*$B$5,IF(COUNTIF($B29:M29,"Fail")=2,$B16*$B$4,IF(M29="Fail",M16,0)))))</f>
        <v/>
      </c>
      <c r="N57" s="102" t="str">
        <f>IF(N16="","",IF(COUNTIF($B29:N29,"Fail")&gt;=4,N16*$B$6,IF(COUNTIF($B29:N29,"Fail")=3,N16*$B$5,IF(COUNTIF($B29:N29,"Fail")=2,$B16*$B$4,IF(N29="Fail",N16,0)))))</f>
        <v/>
      </c>
      <c r="O57" s="103" t="str">
        <f>IF(O16="","",IF(COUNTIF($B29:O29,"Fail")&gt;=4,O16*$B$6,IF(COUNTIF($B29:O29,"Fail")=3,O16*$B$5,IF(COUNTIF($B29:O29,"Fail")=2,$B16*$B$4,IF(O29="Fail",O16,0)))))</f>
        <v/>
      </c>
      <c r="P57" s="103" t="str">
        <f>IF(P16="","",IF(COUNTIF($B29:P29,"Fail")&gt;=4,P16*$B$6,IF(COUNTIF($B29:P29,"Fail")=3,P16*$B$5,IF(COUNTIF($B29:P29,"Fail")=2,$B16*$B$4,IF(P29="Fail",P16,0)))))</f>
        <v/>
      </c>
      <c r="Q57" s="103" t="str">
        <f>IF(Q16="","",IF(COUNTIF($B29:Q29,"Fail")&gt;=4,Q16*$B$6,IF(COUNTIF($B29:Q29,"Fail")=3,Q16*$B$5,IF(COUNTIF($B29:Q29,"Fail")=2,$B16*$B$4,IF(Q29="Fail",Q16,0)))))</f>
        <v/>
      </c>
      <c r="R57" s="103" t="str">
        <f>IF(R16="","",IF(COUNTIF($B29:R29,"Fail")&gt;=4,R16*$B$6,IF(COUNTIF($B29:R29,"Fail")=3,R16*$B$5,IF(COUNTIF($B29:R29,"Fail")=2,$B16*$B$4,IF(R29="Fail",R16,0)))))</f>
        <v/>
      </c>
      <c r="S57" s="103" t="str">
        <f>IF(S16="","",IF(COUNTIF($B29:S29,"Fail")&gt;=4,S16*$B$6,IF(COUNTIF($B29:S29,"Fail")=3,S16*$B$5,IF(COUNTIF($B29:S29,"Fail")=2,$B16*$B$4,IF(S29="Fail",S16,0)))))</f>
        <v/>
      </c>
      <c r="T57" s="103" t="str">
        <f>IF(T16="","",IF(COUNTIF($B29:T29,"Fail")&gt;=4,T16*$B$6,IF(COUNTIF($B29:T29,"Fail")=3,T16*$B$5,IF(COUNTIF($B29:T29,"Fail")=2,$B16*$B$4,IF(T29="Fail",T16,0)))))</f>
        <v/>
      </c>
      <c r="U57" s="103" t="str">
        <f>IF(U16="","",IF(COUNTIF($B29:U29,"Fail")&gt;=4,U16*$B$6,IF(COUNTIF($B29:U29,"Fail")=3,U16*$B$5,IF(COUNTIF($B29:U29,"Fail")=2,$B16*$B$4,IF(U29="Fail",U16,0)))))</f>
        <v/>
      </c>
      <c r="V57" s="103" t="str">
        <f>IF(V16="","",IF(COUNTIF($B29:V29,"Fail")&gt;=4,V16*$B$6,IF(COUNTIF($B29:V29,"Fail")=3,V16*$B$5,IF(COUNTIF($B29:V29,"Fail")=2,$B16*$B$4,IF(V29="Fail",V16,0)))))</f>
        <v/>
      </c>
      <c r="W57" s="103" t="str">
        <f>IF(W16="","",IF(COUNTIF($B29:W29,"Fail")&gt;=4,W16*$B$6,IF(COUNTIF($B29:W29,"Fail")=3,W16*$B$5,IF(COUNTIF($B29:W29,"Fail")=2,$B16*$B$4,IF(W29="Fail",W16,0)))))</f>
        <v/>
      </c>
      <c r="X57" s="103" t="str">
        <f>IF(X16="","",IF(COUNTIF($B29:X29,"Fail")&gt;=4,X16*$B$6,IF(COUNTIF($B29:X29,"Fail")=3,X16*$B$5,IF(COUNTIF($B29:X29,"Fail")=2,$B16*$B$4,IF(X29="Fail",X16,0)))))</f>
        <v/>
      </c>
      <c r="Y57" s="104" t="str">
        <f>IF(Y16="","",IF(COUNTIF($B29:Y29,"Fail")&gt;=4,Y16*$B$6,IF(COUNTIF($B29:Y29,"Fail")=3,Y16*$B$5,IF(COUNTIF($B29:Y29,"Fail")=2,$B16*$B$4,IF(Y29="Fail",Y16,0)))))</f>
        <v/>
      </c>
      <c r="Z57" s="102" t="str">
        <f>IF(Z16="","",IF(COUNTIF($B29:Z29,"Fail")&gt;=4,Z16*$B$6,IF(COUNTIF($B29:Z29,"Fail")=3,Z16*$B$5,IF(COUNTIF($B29:Z29,"Fail")=2,$B16*$B$4,IF(Z29="Fail",Z16,0)))))</f>
        <v/>
      </c>
      <c r="AA57" s="103" t="str">
        <f>IF(AA16="","",IF(COUNTIF($B29:AA29,"Fail")&gt;=4,AA16*$B$6,IF(COUNTIF($B29:AA29,"Fail")=3,AA16*$B$5,IF(COUNTIF($B29:AA29,"Fail")=2,$B16*$B$4,IF(AA29="Fail",AA16,0)))))</f>
        <v/>
      </c>
      <c r="AB57" s="103" t="str">
        <f>IF(AB16="","",IF(COUNTIF($B29:AB29,"Fail")&gt;=4,AB16*$B$6,IF(COUNTIF($B29:AB29,"Fail")=3,AB16*$B$5,IF(COUNTIF($B29:AB29,"Fail")=2,$B16*$B$4,IF(AB29="Fail",AB16,0)))))</f>
        <v/>
      </c>
      <c r="AC57" s="103" t="str">
        <f>IF(AC16="","",IF(COUNTIF($B29:AC29,"Fail")&gt;=4,AC16*$B$6,IF(COUNTIF($B29:AC29,"Fail")=3,AC16*$B$5,IF(COUNTIF($B29:AC29,"Fail")=2,$B16*$B$4,IF(AC29="Fail",AC16,0)))))</f>
        <v/>
      </c>
      <c r="AD57" s="103" t="str">
        <f>IF(AD16="","",IF(COUNTIF($B29:AD29,"Fail")&gt;=4,AD16*$B$6,IF(COUNTIF($B29:AD29,"Fail")=3,AD16*$B$5,IF(COUNTIF($B29:AD29,"Fail")=2,$B16*$B$4,IF(AD29="Fail",AD16,0)))))</f>
        <v/>
      </c>
      <c r="AE57" s="103" t="str">
        <f>IF(AE16="","",IF(COUNTIF($B29:AE29,"Fail")&gt;=4,AE16*$B$6,IF(COUNTIF($B29:AE29,"Fail")=3,AE16*$B$5,IF(COUNTIF($B29:AE29,"Fail")=2,$B16*$B$4,IF(AE29="Fail",AE16,0)))))</f>
        <v/>
      </c>
      <c r="AF57" s="103" t="str">
        <f>IF(AF16="","",IF(COUNTIF($B29:AF29,"Fail")&gt;=4,AF16*$B$6,IF(COUNTIF($B29:AF29,"Fail")=3,AF16*$B$5,IF(COUNTIF($B29:AF29,"Fail")=2,$B16*$B$4,IF(AF29="Fail",AF16,0)))))</f>
        <v/>
      </c>
      <c r="AG57" s="103" t="str">
        <f>IF(AG16="","",IF(COUNTIF($B29:AG29,"Fail")&gt;=4,AG16*$B$6,IF(COUNTIF($B29:AG29,"Fail")=3,AG16*$B$5,IF(COUNTIF($B29:AG29,"Fail")=2,$B16*$B$4,IF(AG29="Fail",AG16,0)))))</f>
        <v/>
      </c>
      <c r="AH57" s="103" t="str">
        <f>IF(AH16="","",IF(COUNTIF($B29:AH29,"Fail")&gt;=4,AH16*$B$6,IF(COUNTIF($B29:AH29,"Fail")=3,AH16*$B$5,IF(COUNTIF($B29:AH29,"Fail")=2,$B16*$B$4,IF(AH29="Fail",AH16,0)))))</f>
        <v/>
      </c>
      <c r="AI57" s="103" t="str">
        <f>IF(AI16="","",IF(COUNTIF($B29:AI29,"Fail")&gt;=4,AI16*$B$6,IF(COUNTIF($B29:AI29,"Fail")=3,AI16*$B$5,IF(COUNTIF($B29:AI29,"Fail")=2,$B16*$B$4,IF(AI29="Fail",AI16,0)))))</f>
        <v/>
      </c>
      <c r="AJ57" s="103" t="str">
        <f>IF(AJ16="","",IF(COUNTIF($B29:AJ29,"Fail")&gt;=4,AJ16*$B$6,IF(COUNTIF($B29:AJ29,"Fail")=3,AJ16*$B$5,IF(COUNTIF($B29:AJ29,"Fail")=2,$B16*$B$4,IF(AJ29="Fail",AJ16,0)))))</f>
        <v/>
      </c>
      <c r="AK57" s="104" t="str">
        <f>IF(AK16="","",IF(COUNTIF($B29:AK29,"Fail")&gt;=4,AK16*$B$6,IF(COUNTIF($B29:AK29,"Fail")=3,AK16*$B$5,IF(COUNTIF($B29:AK29,"Fail")=2,$B16*$B$4,IF(AK29="Fail",AK16,0)))))</f>
        <v/>
      </c>
      <c r="AL57" s="102" t="str">
        <f>IF(AL16="","",IF(COUNTIF($B29:AL29,"Fail")&gt;=4,AL16*$B$6,IF(COUNTIF($B29:AL29,"Fail")=3,AL16*$B$5,IF(COUNTIF($B29:AL29,"Fail")=2,$B16*$B$4,IF(AL29="Fail",AL16,0)))))</f>
        <v/>
      </c>
      <c r="AM57" s="103" t="str">
        <f>IF(AM16="","",IF(COUNTIF($B29:AM29,"Fail")&gt;=4,AM16*$B$6,IF(COUNTIF($B29:AM29,"Fail")=3,AM16*$B$5,IF(COUNTIF($B29:AM29,"Fail")=2,$B16*$B$4,IF(AM29="Fail",AM16,0)))))</f>
        <v/>
      </c>
      <c r="AN57" s="103" t="str">
        <f>IF(AN16="","",IF(COUNTIF($B29:AN29,"Fail")&gt;=4,AN16*$B$6,IF(COUNTIF($B29:AN29,"Fail")=3,AN16*$B$5,IF(COUNTIF($B29:AN29,"Fail")=2,$B16*$B$4,IF(AN29="Fail",AN16,0)))))</f>
        <v/>
      </c>
      <c r="AO57" s="103" t="str">
        <f>IF(AO16="","",IF(COUNTIF($B29:AO29,"Fail")&gt;=4,AO16*$B$6,IF(COUNTIF($B29:AO29,"Fail")=3,AO16*$B$5,IF(COUNTIF($B29:AO29,"Fail")=2,$B16*$B$4,IF(AO29="Fail",AO16,0)))))</f>
        <v/>
      </c>
      <c r="AP57" s="103" t="str">
        <f>IF(AP16="","",IF(COUNTIF($B29:AP29,"Fail")&gt;=4,AP16*$B$6,IF(COUNTIF($B29:AP29,"Fail")=3,AP16*$B$5,IF(COUNTIF($B29:AP29,"Fail")=2,$B16*$B$4,IF(AP29="Fail",AP16,0)))))</f>
        <v/>
      </c>
      <c r="AQ57" s="103" t="str">
        <f>IF(AQ16="","",IF(COUNTIF($B29:AQ29,"Fail")&gt;=4,AQ16*$B$6,IF(COUNTIF($B29:AQ29,"Fail")=3,AQ16*$B$5,IF(COUNTIF($B29:AQ29,"Fail")=2,$B16*$B$4,IF(AQ29="Fail",AQ16,0)))))</f>
        <v/>
      </c>
      <c r="AR57" s="103" t="str">
        <f>IF(AR16="","",IF(COUNTIF($B29:AR29,"Fail")&gt;=4,AR16*$B$6,IF(COUNTIF($B29:AR29,"Fail")=3,AR16*$B$5,IF(COUNTIF($B29:AR29,"Fail")=2,$B16*$B$4,IF(AR29="Fail",AR16,0)))))</f>
        <v/>
      </c>
      <c r="AS57" s="103" t="str">
        <f>IF(AS16="","",IF(COUNTIF($B29:AS29,"Fail")&gt;=4,AS16*$B$6,IF(COUNTIF($B29:AS29,"Fail")=3,AS16*$B$5,IF(COUNTIF($B29:AS29,"Fail")=2,$B16*$B$4,IF(AS29="Fail",AS16,0)))))</f>
        <v/>
      </c>
      <c r="AT57" s="103" t="str">
        <f>IF(AT16="","",IF(COUNTIF($B29:AT29,"Fail")&gt;=4,AT16*$B$6,IF(COUNTIF($B29:AT29,"Fail")=3,AT16*$B$5,IF(COUNTIF($B29:AT29,"Fail")=2,$B16*$B$4,IF(AT29="Fail",AT16,0)))))</f>
        <v/>
      </c>
      <c r="AU57" s="103" t="str">
        <f>IF(AU16="","",IF(COUNTIF($B29:AU29,"Fail")&gt;=4,AU16*$B$6,IF(COUNTIF($B29:AU29,"Fail")=3,AU16*$B$5,IF(COUNTIF($B29:AU29,"Fail")=2,$B16*$B$4,IF(AU29="Fail",AU16,0)))))</f>
        <v/>
      </c>
      <c r="AV57" s="103" t="str">
        <f>IF(AV16="","",IF(COUNTIF($B29:AV29,"Fail")&gt;=4,AV16*$B$6,IF(COUNTIF($B29:AV29,"Fail")=3,AV16*$B$5,IF(COUNTIF($B29:AV29,"Fail")=2,$B16*$B$4,IF(AV29="Fail",AV16,0)))))</f>
        <v/>
      </c>
      <c r="AW57" s="104" t="str">
        <f>IF(AW16="","",IF(COUNTIF($B29:AW29,"Fail")&gt;=4,AW16*$B$6,IF(COUNTIF($B29:AW29,"Fail")=3,AW16*$B$5,IF(COUNTIF($B29:AW29,"Fail")=2,$B16*$B$4,IF(AW29="Fail",AW16,0)))))</f>
        <v/>
      </c>
      <c r="AX57" s="102" t="str">
        <f>IF(AX16="","",IF(COUNTIF($B29:AX29,"Fail")&gt;=4,AX16*$B$6,IF(COUNTIF($B29:AX29,"Fail")=3,AX16*$B$5,IF(COUNTIF($B29:AX29,"Fail")=2,$B16*$B$4,IF(AX29="Fail",AX16,0)))))</f>
        <v/>
      </c>
      <c r="AY57" s="103" t="str">
        <f>IF(AY16="","",IF(COUNTIF($B29:AY29,"Fail")&gt;=4,AY16*$B$6,IF(COUNTIF($B29:AY29,"Fail")=3,AY16*$B$5,IF(COUNTIF($B29:AY29,"Fail")=2,$B16*$B$4,IF(AY29="Fail",AY16,0)))))</f>
        <v/>
      </c>
      <c r="AZ57" s="103" t="str">
        <f>IF(AZ16="","",IF(COUNTIF($B29:AZ29,"Fail")&gt;=4,AZ16*$B$6,IF(COUNTIF($B29:AZ29,"Fail")=3,AZ16*$B$5,IF(COUNTIF($B29:AZ29,"Fail")=2,$B16*$B$4,IF(AZ29="Fail",AZ16,0)))))</f>
        <v/>
      </c>
      <c r="BA57" s="103" t="str">
        <f>IF(BA16="","",IF(COUNTIF($B29:BA29,"Fail")&gt;=4,BA16*$B$6,IF(COUNTIF($B29:BA29,"Fail")=3,BA16*$B$5,IF(COUNTIF($B29:BA29,"Fail")=2,$B16*$B$4,IF(BA29="Fail",BA16,0)))))</f>
        <v/>
      </c>
      <c r="BB57" s="103" t="str">
        <f>IF(BB16="","",IF(COUNTIF($B29:BB29,"Fail")&gt;=4,BB16*$B$6,IF(COUNTIF($B29:BB29,"Fail")=3,BB16*$B$5,IF(COUNTIF($B29:BB29,"Fail")=2,$B16*$B$4,IF(BB29="Fail",BB16,0)))))</f>
        <v/>
      </c>
      <c r="BC57" s="103" t="str">
        <f>IF(BC16="","",IF(COUNTIF($B29:BC29,"Fail")&gt;=4,BC16*$B$6,IF(COUNTIF($B29:BC29,"Fail")=3,BC16*$B$5,IF(COUNTIF($B29:BC29,"Fail")=2,$B16*$B$4,IF(BC29="Fail",BC16,0)))))</f>
        <v/>
      </c>
      <c r="BD57" s="103" t="str">
        <f>IF(BD16="","",IF(COUNTIF($B29:BD29,"Fail")&gt;=4,BD16*$B$6,IF(COUNTIF($B29:BD29,"Fail")=3,BD16*$B$5,IF(COUNTIF($B29:BD29,"Fail")=2,$B16*$B$4,IF(BD29="Fail",BD16,0)))))</f>
        <v/>
      </c>
      <c r="BE57" s="103" t="str">
        <f>IF(BE16="","",IF(COUNTIF($B29:BE29,"Fail")&gt;=4,BE16*$B$6,IF(COUNTIF($B29:BE29,"Fail")=3,BE16*$B$5,IF(COUNTIF($B29:BE29,"Fail")=2,$B16*$B$4,IF(BE29="Fail",BE16,0)))))</f>
        <v/>
      </c>
      <c r="BF57" s="103" t="str">
        <f>IF(BF16="","",IF(COUNTIF($B29:BF29,"Fail")&gt;=4,BF16*$B$6,IF(COUNTIF($B29:BF29,"Fail")=3,BF16*$B$5,IF(COUNTIF($B29:BF29,"Fail")=2,$B16*$B$4,IF(BF29="Fail",BF16,0)))))</f>
        <v/>
      </c>
      <c r="BG57" s="103" t="str">
        <f>IF(BG16="","",IF(COUNTIF($B29:BG29,"Fail")&gt;=4,BG16*$B$6,IF(COUNTIF($B29:BG29,"Fail")=3,BG16*$B$5,IF(COUNTIF($B29:BG29,"Fail")=2,$B16*$B$4,IF(BG29="Fail",BG16,0)))))</f>
        <v/>
      </c>
      <c r="BH57" s="103" t="str">
        <f>IF(BH16="","",IF(COUNTIF($B29:BH29,"Fail")&gt;=4,BH16*$B$6,IF(COUNTIF($B29:BH29,"Fail")=3,BH16*$B$5,IF(COUNTIF($B29:BH29,"Fail")=2,$B16*$B$4,IF(BH29="Fail",BH16,0)))))</f>
        <v/>
      </c>
      <c r="BI57" s="104" t="str">
        <f>IF(BI16="","",IF(COUNTIF($B29:BI29,"Fail")&gt;=4,BI16*$B$6,IF(COUNTIF($B29:BI29,"Fail")=3,BI16*$B$5,IF(COUNTIF($B29:BI29,"Fail")=2,$B16*$B$4,IF(BI29="Fail",BI16,0)))))</f>
        <v/>
      </c>
    </row>
    <row r="58" spans="1:61" s="15" customFormat="1" x14ac:dyDescent="0.25">
      <c r="A58" s="89" t="s">
        <v>48</v>
      </c>
      <c r="B58" s="102" t="str">
        <f>IF(B17="","",IF(COUNTIF($B30:B30,"Fail")&gt;=4,B17*$B$6,IF(COUNTIF(B30:$B30,"Fail")=3,B17*$B$5,IF(COUNTIF(B30:$B30,"Fail")=2,$B17*$B$4,IF(B30="Fail",B17,0)))))</f>
        <v/>
      </c>
      <c r="C58" s="103" t="str">
        <f>IF(C17="","",IF(COUNTIF($B30:C30,"Fail")&gt;=4,C17*$B$6,IF(COUNTIF($B30:C30,"Fail")=3,C17*$B$5,IF(COUNTIF($B30:C30,"Fail")=2,$B17*$B$4,IF(C30="Fail",C17,0)))))</f>
        <v/>
      </c>
      <c r="D58" s="103" t="str">
        <f>IF(D17="","",IF(COUNTIF($B30:D30,"Fail")&gt;=4,D17*$B$6,IF(COUNTIF($B30:D30,"Fail")=3,D17*$B$5,IF(COUNTIF($B30:D30,"Fail")=2,$B17*$B$4,IF(D30="Fail",D17,0)))))</f>
        <v/>
      </c>
      <c r="E58" s="103" t="str">
        <f>IF(E17="","",IF(COUNTIF($B30:E30,"Fail")&gt;=4,E17*$B$6,IF(COUNTIF($B30:E30,"Fail")=3,E17*$B$5,IF(COUNTIF($B30:E30,"Fail")=2,$B17*$B$4,IF(E30="Fail",E17,0)))))</f>
        <v/>
      </c>
      <c r="F58" s="103" t="str">
        <f>IF(F17="","",IF(COUNTIF($B30:F30,"Fail")&gt;=4,F17*$B$6,IF(COUNTIF($B30:F30,"Fail")=3,F17*$B$5,IF(COUNTIF($B30:F30,"Fail")=2,$B17*$B$4,IF(F30="Fail",F17,0)))))</f>
        <v/>
      </c>
      <c r="G58" s="103" t="str">
        <f>IF(G17="","",IF(COUNTIF($B30:G30,"Fail")&gt;=4,G17*$B$6,IF(COUNTIF($B30:G30,"Fail")=3,G17*$B$5,IF(COUNTIF($B30:G30,"Fail")=2,$B17*$B$4,IF(G30="Fail",G17,0)))))</f>
        <v/>
      </c>
      <c r="H58" s="103" t="str">
        <f>IF(H17="","",IF(COUNTIF($B30:H30,"Fail")&gt;=4,H17*$B$6,IF(COUNTIF($B30:H30,"Fail")=3,H17*$B$5,IF(COUNTIF($B30:H30,"Fail")=2,$B17*$B$4,IF(H30="Fail",H17,0)))))</f>
        <v/>
      </c>
      <c r="I58" s="103" t="str">
        <f>IF(I17="","",IF(COUNTIF($B30:I30,"Fail")&gt;=4,I17*$B$6,IF(COUNTIF($B30:I30,"Fail")=3,I17*$B$5,IF(COUNTIF($B30:I30,"Fail")=2,$B17*$B$4,IF(I30="Fail",I17,0)))))</f>
        <v/>
      </c>
      <c r="J58" s="103" t="str">
        <f>IF(J17="","",IF(COUNTIF($B30:J30,"Fail")&gt;=4,J17*$B$6,IF(COUNTIF($B30:J30,"Fail")=3,J17*$B$5,IF(COUNTIF($B30:J30,"Fail")=2,$B17*$B$4,IF(J30="Fail",J17,0)))))</f>
        <v/>
      </c>
      <c r="K58" s="103" t="str">
        <f>IF(K17="","",IF(COUNTIF($B30:K30,"Fail")&gt;=4,K17*$B$6,IF(COUNTIF($B30:K30,"Fail")=3,K17*$B$5,IF(COUNTIF($B30:K30,"Fail")=2,$B17*$B$4,IF(K30="Fail",K17,0)))))</f>
        <v/>
      </c>
      <c r="L58" s="103" t="str">
        <f>IF(L17="","",IF(COUNTIF($B30:L30,"Fail")&gt;=4,L17*$B$6,IF(COUNTIF($B30:L30,"Fail")=3,L17*$B$5,IF(COUNTIF($B30:L30,"Fail")=2,$B17*$B$4,IF(L30="Fail",L17,0)))))</f>
        <v/>
      </c>
      <c r="M58" s="104" t="str">
        <f>IF(M17="","",IF(COUNTIF($B30:M30,"Fail")&gt;=4,M17*$B$6,IF(COUNTIF($B30:M30,"Fail")=3,M17*$B$5,IF(COUNTIF($B30:M30,"Fail")=2,$B17*$B$4,IF(M30="Fail",M17,0)))))</f>
        <v/>
      </c>
      <c r="N58" s="102" t="str">
        <f>IF(N17="","",IF(COUNTIF($B30:N30,"Fail")&gt;=4,N17*$B$6,IF(COUNTIF($B30:N30,"Fail")=3,N17*$B$5,IF(COUNTIF($B30:N30,"Fail")=2,$B17*$B$4,IF(N30="Fail",N17,0)))))</f>
        <v/>
      </c>
      <c r="O58" s="103" t="str">
        <f>IF(O17="","",IF(COUNTIF($B30:O30,"Fail")&gt;=4,O17*$B$6,IF(COUNTIF($B30:O30,"Fail")=3,O17*$B$5,IF(COUNTIF($B30:O30,"Fail")=2,$B17*$B$4,IF(O30="Fail",O17,0)))))</f>
        <v/>
      </c>
      <c r="P58" s="103" t="str">
        <f>IF(P17="","",IF(COUNTIF($B30:P30,"Fail")&gt;=4,P17*$B$6,IF(COUNTIF($B30:P30,"Fail")=3,P17*$B$5,IF(COUNTIF($B30:P30,"Fail")=2,$B17*$B$4,IF(P30="Fail",P17,0)))))</f>
        <v/>
      </c>
      <c r="Q58" s="103" t="str">
        <f>IF(Q17="","",IF(COUNTIF($B30:Q30,"Fail")&gt;=4,Q17*$B$6,IF(COUNTIF($B30:Q30,"Fail")=3,Q17*$B$5,IF(COUNTIF($B30:Q30,"Fail")=2,$B17*$B$4,IF(Q30="Fail",Q17,0)))))</f>
        <v/>
      </c>
      <c r="R58" s="103" t="str">
        <f>IF(R17="","",IF(COUNTIF($B30:R30,"Fail")&gt;=4,R17*$B$6,IF(COUNTIF($B30:R30,"Fail")=3,R17*$B$5,IF(COUNTIF($B30:R30,"Fail")=2,$B17*$B$4,IF(R30="Fail",R17,0)))))</f>
        <v/>
      </c>
      <c r="S58" s="103" t="str">
        <f>IF(S17="","",IF(COUNTIF($B30:S30,"Fail")&gt;=4,S17*$B$6,IF(COUNTIF($B30:S30,"Fail")=3,S17*$B$5,IF(COUNTIF($B30:S30,"Fail")=2,$B17*$B$4,IF(S30="Fail",S17,0)))))</f>
        <v/>
      </c>
      <c r="T58" s="103" t="str">
        <f>IF(T17="","",IF(COUNTIF($B30:T30,"Fail")&gt;=4,T17*$B$6,IF(COUNTIF($B30:T30,"Fail")=3,T17*$B$5,IF(COUNTIF($B30:T30,"Fail")=2,$B17*$B$4,IF(T30="Fail",T17,0)))))</f>
        <v/>
      </c>
      <c r="U58" s="103" t="str">
        <f>IF(U17="","",IF(COUNTIF($B30:U30,"Fail")&gt;=4,U17*$B$6,IF(COUNTIF($B30:U30,"Fail")=3,U17*$B$5,IF(COUNTIF($B30:U30,"Fail")=2,$B17*$B$4,IF(U30="Fail",U17,0)))))</f>
        <v/>
      </c>
      <c r="V58" s="103" t="str">
        <f>IF(V17="","",IF(COUNTIF($B30:V30,"Fail")&gt;=4,V17*$B$6,IF(COUNTIF($B30:V30,"Fail")=3,V17*$B$5,IF(COUNTIF($B30:V30,"Fail")=2,$B17*$B$4,IF(V30="Fail",V17,0)))))</f>
        <v/>
      </c>
      <c r="W58" s="103" t="str">
        <f>IF(W17="","",IF(COUNTIF($B30:W30,"Fail")&gt;=4,W17*$B$6,IF(COUNTIF($B30:W30,"Fail")=3,W17*$B$5,IF(COUNTIF($B30:W30,"Fail")=2,$B17*$B$4,IF(W30="Fail",W17,0)))))</f>
        <v/>
      </c>
      <c r="X58" s="103" t="str">
        <f>IF(X17="","",IF(COUNTIF($B30:X30,"Fail")&gt;=4,X17*$B$6,IF(COUNTIF($B30:X30,"Fail")=3,X17*$B$5,IF(COUNTIF($B30:X30,"Fail")=2,$B17*$B$4,IF(X30="Fail",X17,0)))))</f>
        <v/>
      </c>
      <c r="Y58" s="104" t="str">
        <f>IF(Y17="","",IF(COUNTIF($B30:Y30,"Fail")&gt;=4,Y17*$B$6,IF(COUNTIF($B30:Y30,"Fail")=3,Y17*$B$5,IF(COUNTIF($B30:Y30,"Fail")=2,$B17*$B$4,IF(Y30="Fail",Y17,0)))))</f>
        <v/>
      </c>
      <c r="Z58" s="102" t="str">
        <f>IF(Z17="","",IF(COUNTIF($B30:Z30,"Fail")&gt;=4,Z17*$B$6,IF(COUNTIF($B30:Z30,"Fail")=3,Z17*$B$5,IF(COUNTIF($B30:Z30,"Fail")=2,$B17*$B$4,IF(Z30="Fail",Z17,0)))))</f>
        <v/>
      </c>
      <c r="AA58" s="103" t="str">
        <f>IF(AA17="","",IF(COUNTIF($B30:AA30,"Fail")&gt;=4,AA17*$B$6,IF(COUNTIF($B30:AA30,"Fail")=3,AA17*$B$5,IF(COUNTIF($B30:AA30,"Fail")=2,$B17*$B$4,IF(AA30="Fail",AA17,0)))))</f>
        <v/>
      </c>
      <c r="AB58" s="103" t="str">
        <f>IF(AB17="","",IF(COUNTIF($B30:AB30,"Fail")&gt;=4,AB17*$B$6,IF(COUNTIF($B30:AB30,"Fail")=3,AB17*$B$5,IF(COUNTIF($B30:AB30,"Fail")=2,$B17*$B$4,IF(AB30="Fail",AB17,0)))))</f>
        <v/>
      </c>
      <c r="AC58" s="103" t="str">
        <f>IF(AC17="","",IF(COUNTIF($B30:AC30,"Fail")&gt;=4,AC17*$B$6,IF(COUNTIF($B30:AC30,"Fail")=3,AC17*$B$5,IF(COUNTIF($B30:AC30,"Fail")=2,$B17*$B$4,IF(AC30="Fail",AC17,0)))))</f>
        <v/>
      </c>
      <c r="AD58" s="103" t="str">
        <f>IF(AD17="","",IF(COUNTIF($B30:AD30,"Fail")&gt;=4,AD17*$B$6,IF(COUNTIF($B30:AD30,"Fail")=3,AD17*$B$5,IF(COUNTIF($B30:AD30,"Fail")=2,$B17*$B$4,IF(AD30="Fail",AD17,0)))))</f>
        <v/>
      </c>
      <c r="AE58" s="103" t="str">
        <f>IF(AE17="","",IF(COUNTIF($B30:AE30,"Fail")&gt;=4,AE17*$B$6,IF(COUNTIF($B30:AE30,"Fail")=3,AE17*$B$5,IF(COUNTIF($B30:AE30,"Fail")=2,$B17*$B$4,IF(AE30="Fail",AE17,0)))))</f>
        <v/>
      </c>
      <c r="AF58" s="103" t="str">
        <f>IF(AF17="","",IF(COUNTIF($B30:AF30,"Fail")&gt;=4,AF17*$B$6,IF(COUNTIF($B30:AF30,"Fail")=3,AF17*$B$5,IF(COUNTIF($B30:AF30,"Fail")=2,$B17*$B$4,IF(AF30="Fail",AF17,0)))))</f>
        <v/>
      </c>
      <c r="AG58" s="103" t="str">
        <f>IF(AG17="","",IF(COUNTIF($B30:AG30,"Fail")&gt;=4,AG17*$B$6,IF(COUNTIF($B30:AG30,"Fail")=3,AG17*$B$5,IF(COUNTIF($B30:AG30,"Fail")=2,$B17*$B$4,IF(AG30="Fail",AG17,0)))))</f>
        <v/>
      </c>
      <c r="AH58" s="103" t="str">
        <f>IF(AH17="","",IF(COUNTIF($B30:AH30,"Fail")&gt;=4,AH17*$B$6,IF(COUNTIF($B30:AH30,"Fail")=3,AH17*$B$5,IF(COUNTIF($B30:AH30,"Fail")=2,$B17*$B$4,IF(AH30="Fail",AH17,0)))))</f>
        <v/>
      </c>
      <c r="AI58" s="103" t="str">
        <f>IF(AI17="","",IF(COUNTIF($B30:AI30,"Fail")&gt;=4,AI17*$B$6,IF(COUNTIF($B30:AI30,"Fail")=3,AI17*$B$5,IF(COUNTIF($B30:AI30,"Fail")=2,$B17*$B$4,IF(AI30="Fail",AI17,0)))))</f>
        <v/>
      </c>
      <c r="AJ58" s="103" t="str">
        <f>IF(AJ17="","",IF(COUNTIF($B30:AJ30,"Fail")&gt;=4,AJ17*$B$6,IF(COUNTIF($B30:AJ30,"Fail")=3,AJ17*$B$5,IF(COUNTIF($B30:AJ30,"Fail")=2,$B17*$B$4,IF(AJ30="Fail",AJ17,0)))))</f>
        <v/>
      </c>
      <c r="AK58" s="104" t="str">
        <f>IF(AK17="","",IF(COUNTIF($B30:AK30,"Fail")&gt;=4,AK17*$B$6,IF(COUNTIF($B30:AK30,"Fail")=3,AK17*$B$5,IF(COUNTIF($B30:AK30,"Fail")=2,$B17*$B$4,IF(AK30="Fail",AK17,0)))))</f>
        <v/>
      </c>
      <c r="AL58" s="102" t="str">
        <f>IF(AL17="","",IF(COUNTIF($B30:AL30,"Fail")&gt;=4,AL17*$B$6,IF(COUNTIF($B30:AL30,"Fail")=3,AL17*$B$5,IF(COUNTIF($B30:AL30,"Fail")=2,$B17*$B$4,IF(AL30="Fail",AL17,0)))))</f>
        <v/>
      </c>
      <c r="AM58" s="103" t="str">
        <f>IF(AM17="","",IF(COUNTIF($B30:AM30,"Fail")&gt;=4,AM17*$B$6,IF(COUNTIF($B30:AM30,"Fail")=3,AM17*$B$5,IF(COUNTIF($B30:AM30,"Fail")=2,$B17*$B$4,IF(AM30="Fail",AM17,0)))))</f>
        <v/>
      </c>
      <c r="AN58" s="103" t="str">
        <f>IF(AN17="","",IF(COUNTIF($B30:AN30,"Fail")&gt;=4,AN17*$B$6,IF(COUNTIF($B30:AN30,"Fail")=3,AN17*$B$5,IF(COUNTIF($B30:AN30,"Fail")=2,$B17*$B$4,IF(AN30="Fail",AN17,0)))))</f>
        <v/>
      </c>
      <c r="AO58" s="103" t="str">
        <f>IF(AO17="","",IF(COUNTIF($B30:AO30,"Fail")&gt;=4,AO17*$B$6,IF(COUNTIF($B30:AO30,"Fail")=3,AO17*$B$5,IF(COUNTIF($B30:AO30,"Fail")=2,$B17*$B$4,IF(AO30="Fail",AO17,0)))))</f>
        <v/>
      </c>
      <c r="AP58" s="103" t="str">
        <f>IF(AP17="","",IF(COUNTIF($B30:AP30,"Fail")&gt;=4,AP17*$B$6,IF(COUNTIF($B30:AP30,"Fail")=3,AP17*$B$5,IF(COUNTIF($B30:AP30,"Fail")=2,$B17*$B$4,IF(AP30="Fail",AP17,0)))))</f>
        <v/>
      </c>
      <c r="AQ58" s="103" t="str">
        <f>IF(AQ17="","",IF(COUNTIF($B30:AQ30,"Fail")&gt;=4,AQ17*$B$6,IF(COUNTIF($B30:AQ30,"Fail")=3,AQ17*$B$5,IF(COUNTIF($B30:AQ30,"Fail")=2,$B17*$B$4,IF(AQ30="Fail",AQ17,0)))))</f>
        <v/>
      </c>
      <c r="AR58" s="103" t="str">
        <f>IF(AR17="","",IF(COUNTIF($B30:AR30,"Fail")&gt;=4,AR17*$B$6,IF(COUNTIF($B30:AR30,"Fail")=3,AR17*$B$5,IF(COUNTIF($B30:AR30,"Fail")=2,$B17*$B$4,IF(AR30="Fail",AR17,0)))))</f>
        <v/>
      </c>
      <c r="AS58" s="103" t="str">
        <f>IF(AS17="","",IF(COUNTIF($B30:AS30,"Fail")&gt;=4,AS17*$B$6,IF(COUNTIF($B30:AS30,"Fail")=3,AS17*$B$5,IF(COUNTIF($B30:AS30,"Fail")=2,$B17*$B$4,IF(AS30="Fail",AS17,0)))))</f>
        <v/>
      </c>
      <c r="AT58" s="103" t="str">
        <f>IF(AT17="","",IF(COUNTIF($B30:AT30,"Fail")&gt;=4,AT17*$B$6,IF(COUNTIF($B30:AT30,"Fail")=3,AT17*$B$5,IF(COUNTIF($B30:AT30,"Fail")=2,$B17*$B$4,IF(AT30="Fail",AT17,0)))))</f>
        <v/>
      </c>
      <c r="AU58" s="103" t="str">
        <f>IF(AU17="","",IF(COUNTIF($B30:AU30,"Fail")&gt;=4,AU17*$B$6,IF(COUNTIF($B30:AU30,"Fail")=3,AU17*$B$5,IF(COUNTIF($B30:AU30,"Fail")=2,$B17*$B$4,IF(AU30="Fail",AU17,0)))))</f>
        <v/>
      </c>
      <c r="AV58" s="103" t="str">
        <f>IF(AV17="","",IF(COUNTIF($B30:AV30,"Fail")&gt;=4,AV17*$B$6,IF(COUNTIF($B30:AV30,"Fail")=3,AV17*$B$5,IF(COUNTIF($B30:AV30,"Fail")=2,$B17*$B$4,IF(AV30="Fail",AV17,0)))))</f>
        <v/>
      </c>
      <c r="AW58" s="104" t="str">
        <f>IF(AW17="","",IF(COUNTIF($B30:AW30,"Fail")&gt;=4,AW17*$B$6,IF(COUNTIF($B30:AW30,"Fail")=3,AW17*$B$5,IF(COUNTIF($B30:AW30,"Fail")=2,$B17*$B$4,IF(AW30="Fail",AW17,0)))))</f>
        <v/>
      </c>
      <c r="AX58" s="102" t="str">
        <f>IF(AX17="","",IF(COUNTIF($B30:AX30,"Fail")&gt;=4,AX17*$B$6,IF(COUNTIF($B30:AX30,"Fail")=3,AX17*$B$5,IF(COUNTIF($B30:AX30,"Fail")=2,$B17*$B$4,IF(AX30="Fail",AX17,0)))))</f>
        <v/>
      </c>
      <c r="AY58" s="103" t="str">
        <f>IF(AY17="","",IF(COUNTIF($B30:AY30,"Fail")&gt;=4,AY17*$B$6,IF(COUNTIF($B30:AY30,"Fail")=3,AY17*$B$5,IF(COUNTIF($B30:AY30,"Fail")=2,$B17*$B$4,IF(AY30="Fail",AY17,0)))))</f>
        <v/>
      </c>
      <c r="AZ58" s="103" t="str">
        <f>IF(AZ17="","",IF(COUNTIF($B30:AZ30,"Fail")&gt;=4,AZ17*$B$6,IF(COUNTIF($B30:AZ30,"Fail")=3,AZ17*$B$5,IF(COUNTIF($B30:AZ30,"Fail")=2,$B17*$B$4,IF(AZ30="Fail",AZ17,0)))))</f>
        <v/>
      </c>
      <c r="BA58" s="103" t="str">
        <f>IF(BA17="","",IF(COUNTIF($B30:BA30,"Fail")&gt;=4,BA17*$B$6,IF(COUNTIF($B30:BA30,"Fail")=3,BA17*$B$5,IF(COUNTIF($B30:BA30,"Fail")=2,$B17*$B$4,IF(BA30="Fail",BA17,0)))))</f>
        <v/>
      </c>
      <c r="BB58" s="103" t="str">
        <f>IF(BB17="","",IF(COUNTIF($B30:BB30,"Fail")&gt;=4,BB17*$B$6,IF(COUNTIF($B30:BB30,"Fail")=3,BB17*$B$5,IF(COUNTIF($B30:BB30,"Fail")=2,$B17*$B$4,IF(BB30="Fail",BB17,0)))))</f>
        <v/>
      </c>
      <c r="BC58" s="103" t="str">
        <f>IF(BC17="","",IF(COUNTIF($B30:BC30,"Fail")&gt;=4,BC17*$B$6,IF(COUNTIF($B30:BC30,"Fail")=3,BC17*$B$5,IF(COUNTIF($B30:BC30,"Fail")=2,$B17*$B$4,IF(BC30="Fail",BC17,0)))))</f>
        <v/>
      </c>
      <c r="BD58" s="103" t="str">
        <f>IF(BD17="","",IF(COUNTIF($B30:BD30,"Fail")&gt;=4,BD17*$B$6,IF(COUNTIF($B30:BD30,"Fail")=3,BD17*$B$5,IF(COUNTIF($B30:BD30,"Fail")=2,$B17*$B$4,IF(BD30="Fail",BD17,0)))))</f>
        <v/>
      </c>
      <c r="BE58" s="103" t="str">
        <f>IF(BE17="","",IF(COUNTIF($B30:BE30,"Fail")&gt;=4,BE17*$B$6,IF(COUNTIF($B30:BE30,"Fail")=3,BE17*$B$5,IF(COUNTIF($B30:BE30,"Fail")=2,$B17*$B$4,IF(BE30="Fail",BE17,0)))))</f>
        <v/>
      </c>
      <c r="BF58" s="103" t="str">
        <f>IF(BF17="","",IF(COUNTIF($B30:BF30,"Fail")&gt;=4,BF17*$B$6,IF(COUNTIF($B30:BF30,"Fail")=3,BF17*$B$5,IF(COUNTIF($B30:BF30,"Fail")=2,$B17*$B$4,IF(BF30="Fail",BF17,0)))))</f>
        <v/>
      </c>
      <c r="BG58" s="103" t="str">
        <f>IF(BG17="","",IF(COUNTIF($B30:BG30,"Fail")&gt;=4,BG17*$B$6,IF(COUNTIF($B30:BG30,"Fail")=3,BG17*$B$5,IF(COUNTIF($B30:BG30,"Fail")=2,$B17*$B$4,IF(BG30="Fail",BG17,0)))))</f>
        <v/>
      </c>
      <c r="BH58" s="103" t="str">
        <f>IF(BH17="","",IF(COUNTIF($B30:BH30,"Fail")&gt;=4,BH17*$B$6,IF(COUNTIF($B30:BH30,"Fail")=3,BH17*$B$5,IF(COUNTIF($B30:BH30,"Fail")=2,$B17*$B$4,IF(BH30="Fail",BH17,0)))))</f>
        <v/>
      </c>
      <c r="BI58" s="104" t="str">
        <f>IF(BI17="","",IF(COUNTIF($B30:BI30,"Fail")&gt;=4,BI17*$B$6,IF(COUNTIF($B30:BI30,"Fail")=3,BI17*$B$5,IF(COUNTIF($B30:BI30,"Fail")=2,$B17*$B$4,IF(BI30="Fail",BI17,0)))))</f>
        <v/>
      </c>
    </row>
    <row r="59" spans="1:61" s="15" customFormat="1" x14ac:dyDescent="0.25">
      <c r="A59" s="89" t="s">
        <v>49</v>
      </c>
      <c r="B59" s="102" t="str">
        <f>IF(B18="","",IF(COUNTIF($B31:B31,"Fail")&gt;=4,B18*$B$6,IF(COUNTIF(B31:$B31,"Fail")=3,B18*$B$5,IF(COUNTIF(B31:$B31,"Fail")=2,$B18*$B$4,IF(B31="Fail",B18,0)))))</f>
        <v/>
      </c>
      <c r="C59" s="103" t="str">
        <f>IF(C18="","",IF(COUNTIF($B31:C31,"Fail")&gt;=4,C18*$B$6,IF(COUNTIF($B31:C31,"Fail")=3,C18*$B$5,IF(COUNTIF($B31:C31,"Fail")=2,$B18*$B$4,IF(C31="Fail",C18,0)))))</f>
        <v/>
      </c>
      <c r="D59" s="103" t="str">
        <f>IF(D18="","",IF(COUNTIF($B31:D31,"Fail")&gt;=4,D18*$B$6,IF(COUNTIF($B31:D31,"Fail")=3,D18*$B$5,IF(COUNTIF($B31:D31,"Fail")=2,$B18*$B$4,IF(D31="Fail",D18,0)))))</f>
        <v/>
      </c>
      <c r="E59" s="103" t="str">
        <f>IF(E18="","",IF(COUNTIF($B31:E31,"Fail")&gt;=4,E18*$B$6,IF(COUNTIF($B31:E31,"Fail")=3,E18*$B$5,IF(COUNTIF($B31:E31,"Fail")=2,$B18*$B$4,IF(E31="Fail",E18,0)))))</f>
        <v/>
      </c>
      <c r="F59" s="103" t="str">
        <f>IF(F18="","",IF(COUNTIF($B31:F31,"Fail")&gt;=4,F18*$B$6,IF(COUNTIF($B31:F31,"Fail")=3,F18*$B$5,IF(COUNTIF($B31:F31,"Fail")=2,$B18*$B$4,IF(F31="Fail",F18,0)))))</f>
        <v/>
      </c>
      <c r="G59" s="103" t="str">
        <f>IF(G18="","",IF(COUNTIF($B31:G31,"Fail")&gt;=4,G18*$B$6,IF(COUNTIF($B31:G31,"Fail")=3,G18*$B$5,IF(COUNTIF($B31:G31,"Fail")=2,$B18*$B$4,IF(G31="Fail",G18,0)))))</f>
        <v/>
      </c>
      <c r="H59" s="103" t="str">
        <f>IF(H18="","",IF(COUNTIF($B31:H31,"Fail")&gt;=4,H18*$B$6,IF(COUNTIF($B31:H31,"Fail")=3,H18*$B$5,IF(COUNTIF($B31:H31,"Fail")=2,$B18*$B$4,IF(H31="Fail",H18,0)))))</f>
        <v/>
      </c>
      <c r="I59" s="103" t="str">
        <f>IF(I18="","",IF(COUNTIF($B31:I31,"Fail")&gt;=4,I18*$B$6,IF(COUNTIF($B31:I31,"Fail")=3,I18*$B$5,IF(COUNTIF($B31:I31,"Fail")=2,$B18*$B$4,IF(I31="Fail",I18,0)))))</f>
        <v/>
      </c>
      <c r="J59" s="103" t="str">
        <f>IF(J18="","",IF(COUNTIF($B31:J31,"Fail")&gt;=4,J18*$B$6,IF(COUNTIF($B31:J31,"Fail")=3,J18*$B$5,IF(COUNTIF($B31:J31,"Fail")=2,$B18*$B$4,IF(J31="Fail",J18,0)))))</f>
        <v/>
      </c>
      <c r="K59" s="103" t="str">
        <f>IF(K18="","",IF(COUNTIF($B31:K31,"Fail")&gt;=4,K18*$B$6,IF(COUNTIF($B31:K31,"Fail")=3,K18*$B$5,IF(COUNTIF($B31:K31,"Fail")=2,$B18*$B$4,IF(K31="Fail",K18,0)))))</f>
        <v/>
      </c>
      <c r="L59" s="103" t="str">
        <f>IF(L18="","",IF(COUNTIF($B31:L31,"Fail")&gt;=4,L18*$B$6,IF(COUNTIF($B31:L31,"Fail")=3,L18*$B$5,IF(COUNTIF($B31:L31,"Fail")=2,$B18*$B$4,IF(L31="Fail",L18,0)))))</f>
        <v/>
      </c>
      <c r="M59" s="104" t="str">
        <f>IF(M18="","",IF(COUNTIF($B31:M31,"Fail")&gt;=4,M18*$B$6,IF(COUNTIF($B31:M31,"Fail")=3,M18*$B$5,IF(COUNTIF($B31:M31,"Fail")=2,$B18*$B$4,IF(M31="Fail",M18,0)))))</f>
        <v/>
      </c>
      <c r="N59" s="102" t="str">
        <f>IF(N18="","",IF(COUNTIF($B31:N31,"Fail")&gt;=4,N18*$B$6,IF(COUNTIF($B31:N31,"Fail")=3,N18*$B$5,IF(COUNTIF($B31:N31,"Fail")=2,$B18*$B$4,IF(N31="Fail",N18,0)))))</f>
        <v/>
      </c>
      <c r="O59" s="103" t="str">
        <f>IF(O18="","",IF(COUNTIF($B31:O31,"Fail")&gt;=4,O18*$B$6,IF(COUNTIF($B31:O31,"Fail")=3,O18*$B$5,IF(COUNTIF($B31:O31,"Fail")=2,$B18*$B$4,IF(O31="Fail",O18,0)))))</f>
        <v/>
      </c>
      <c r="P59" s="103" t="str">
        <f>IF(P18="","",IF(COUNTIF($B31:P31,"Fail")&gt;=4,P18*$B$6,IF(COUNTIF($B31:P31,"Fail")=3,P18*$B$5,IF(COUNTIF($B31:P31,"Fail")=2,$B18*$B$4,IF(P31="Fail",P18,0)))))</f>
        <v/>
      </c>
      <c r="Q59" s="103" t="str">
        <f>IF(Q18="","",IF(COUNTIF($B31:Q31,"Fail")&gt;=4,Q18*$B$6,IF(COUNTIF($B31:Q31,"Fail")=3,Q18*$B$5,IF(COUNTIF($B31:Q31,"Fail")=2,$B18*$B$4,IF(Q31="Fail",Q18,0)))))</f>
        <v/>
      </c>
      <c r="R59" s="103" t="str">
        <f>IF(R18="","",IF(COUNTIF($B31:R31,"Fail")&gt;=4,R18*$B$6,IF(COUNTIF($B31:R31,"Fail")=3,R18*$B$5,IF(COUNTIF($B31:R31,"Fail")=2,$B18*$B$4,IF(R31="Fail",R18,0)))))</f>
        <v/>
      </c>
      <c r="S59" s="103" t="str">
        <f>IF(S18="","",IF(COUNTIF($B31:S31,"Fail")&gt;=4,S18*$B$6,IF(COUNTIF($B31:S31,"Fail")=3,S18*$B$5,IF(COUNTIF($B31:S31,"Fail")=2,$B18*$B$4,IF(S31="Fail",S18,0)))))</f>
        <v/>
      </c>
      <c r="T59" s="103" t="str">
        <f>IF(T18="","",IF(COUNTIF($B31:T31,"Fail")&gt;=4,T18*$B$6,IF(COUNTIF($B31:T31,"Fail")=3,T18*$B$5,IF(COUNTIF($B31:T31,"Fail")=2,$B18*$B$4,IF(T31="Fail",T18,0)))))</f>
        <v/>
      </c>
      <c r="U59" s="103" t="str">
        <f>IF(U18="","",IF(COUNTIF($B31:U31,"Fail")&gt;=4,U18*$B$6,IF(COUNTIF($B31:U31,"Fail")=3,U18*$B$5,IF(COUNTIF($B31:U31,"Fail")=2,$B18*$B$4,IF(U31="Fail",U18,0)))))</f>
        <v/>
      </c>
      <c r="V59" s="103" t="str">
        <f>IF(V18="","",IF(COUNTIF($B31:V31,"Fail")&gt;=4,V18*$B$6,IF(COUNTIF($B31:V31,"Fail")=3,V18*$B$5,IF(COUNTIF($B31:V31,"Fail")=2,$B18*$B$4,IF(V31="Fail",V18,0)))))</f>
        <v/>
      </c>
      <c r="W59" s="103" t="str">
        <f>IF(W18="","",IF(COUNTIF($B31:W31,"Fail")&gt;=4,W18*$B$6,IF(COUNTIF($B31:W31,"Fail")=3,W18*$B$5,IF(COUNTIF($B31:W31,"Fail")=2,$B18*$B$4,IF(W31="Fail",W18,0)))))</f>
        <v/>
      </c>
      <c r="X59" s="103" t="str">
        <f>IF(X18="","",IF(COUNTIF($B31:X31,"Fail")&gt;=4,X18*$B$6,IF(COUNTIF($B31:X31,"Fail")=3,X18*$B$5,IF(COUNTIF($B31:X31,"Fail")=2,$B18*$B$4,IF(X31="Fail",X18,0)))))</f>
        <v/>
      </c>
      <c r="Y59" s="104" t="str">
        <f>IF(Y18="","",IF(COUNTIF($B31:Y31,"Fail")&gt;=4,Y18*$B$6,IF(COUNTIF($B31:Y31,"Fail")=3,Y18*$B$5,IF(COUNTIF($B31:Y31,"Fail")=2,$B18*$B$4,IF(Y31="Fail",Y18,0)))))</f>
        <v/>
      </c>
      <c r="Z59" s="102" t="str">
        <f>IF(Z18="","",IF(COUNTIF($B31:Z31,"Fail")&gt;=4,Z18*$B$6,IF(COUNTIF($B31:Z31,"Fail")=3,Z18*$B$5,IF(COUNTIF($B31:Z31,"Fail")=2,$B18*$B$4,IF(Z31="Fail",Z18,0)))))</f>
        <v/>
      </c>
      <c r="AA59" s="103" t="str">
        <f>IF(AA18="","",IF(COUNTIF($B31:AA31,"Fail")&gt;=4,AA18*$B$6,IF(COUNTIF($B31:AA31,"Fail")=3,AA18*$B$5,IF(COUNTIF($B31:AA31,"Fail")=2,$B18*$B$4,IF(AA31="Fail",AA18,0)))))</f>
        <v/>
      </c>
      <c r="AB59" s="103" t="str">
        <f>IF(AB18="","",IF(COUNTIF($B31:AB31,"Fail")&gt;=4,AB18*$B$6,IF(COUNTIF($B31:AB31,"Fail")=3,AB18*$B$5,IF(COUNTIF($B31:AB31,"Fail")=2,$B18*$B$4,IF(AB31="Fail",AB18,0)))))</f>
        <v/>
      </c>
      <c r="AC59" s="103" t="str">
        <f>IF(AC18="","",IF(COUNTIF($B31:AC31,"Fail")&gt;=4,AC18*$B$6,IF(COUNTIF($B31:AC31,"Fail")=3,AC18*$B$5,IF(COUNTIF($B31:AC31,"Fail")=2,$B18*$B$4,IF(AC31="Fail",AC18,0)))))</f>
        <v/>
      </c>
      <c r="AD59" s="103" t="str">
        <f>IF(AD18="","",IF(COUNTIF($B31:AD31,"Fail")&gt;=4,AD18*$B$6,IF(COUNTIF($B31:AD31,"Fail")=3,AD18*$B$5,IF(COUNTIF($B31:AD31,"Fail")=2,$B18*$B$4,IF(AD31="Fail",AD18,0)))))</f>
        <v/>
      </c>
      <c r="AE59" s="103" t="str">
        <f>IF(AE18="","",IF(COUNTIF($B31:AE31,"Fail")&gt;=4,AE18*$B$6,IF(COUNTIF($B31:AE31,"Fail")=3,AE18*$B$5,IF(COUNTIF($B31:AE31,"Fail")=2,$B18*$B$4,IF(AE31="Fail",AE18,0)))))</f>
        <v/>
      </c>
      <c r="AF59" s="103" t="str">
        <f>IF(AF18="","",IF(COUNTIF($B31:AF31,"Fail")&gt;=4,AF18*$B$6,IF(COUNTIF($B31:AF31,"Fail")=3,AF18*$B$5,IF(COUNTIF($B31:AF31,"Fail")=2,$B18*$B$4,IF(AF31="Fail",AF18,0)))))</f>
        <v/>
      </c>
      <c r="AG59" s="103" t="str">
        <f>IF(AG18="","",IF(COUNTIF($B31:AG31,"Fail")&gt;=4,AG18*$B$6,IF(COUNTIF($B31:AG31,"Fail")=3,AG18*$B$5,IF(COUNTIF($B31:AG31,"Fail")=2,$B18*$B$4,IF(AG31="Fail",AG18,0)))))</f>
        <v/>
      </c>
      <c r="AH59" s="103" t="str">
        <f>IF(AH18="","",IF(COUNTIF($B31:AH31,"Fail")&gt;=4,AH18*$B$6,IF(COUNTIF($B31:AH31,"Fail")=3,AH18*$B$5,IF(COUNTIF($B31:AH31,"Fail")=2,$B18*$B$4,IF(AH31="Fail",AH18,0)))))</f>
        <v/>
      </c>
      <c r="AI59" s="103" t="str">
        <f>IF(AI18="","",IF(COUNTIF($B31:AI31,"Fail")&gt;=4,AI18*$B$6,IF(COUNTIF($B31:AI31,"Fail")=3,AI18*$B$5,IF(COUNTIF($B31:AI31,"Fail")=2,$B18*$B$4,IF(AI31="Fail",AI18,0)))))</f>
        <v/>
      </c>
      <c r="AJ59" s="103" t="str">
        <f>IF(AJ18="","",IF(COUNTIF($B31:AJ31,"Fail")&gt;=4,AJ18*$B$6,IF(COUNTIF($B31:AJ31,"Fail")=3,AJ18*$B$5,IF(COUNTIF($B31:AJ31,"Fail")=2,$B18*$B$4,IF(AJ31="Fail",AJ18,0)))))</f>
        <v/>
      </c>
      <c r="AK59" s="104" t="str">
        <f>IF(AK18="","",IF(COUNTIF($B31:AK31,"Fail")&gt;=4,AK18*$B$6,IF(COUNTIF($B31:AK31,"Fail")=3,AK18*$B$5,IF(COUNTIF($B31:AK31,"Fail")=2,$B18*$B$4,IF(AK31="Fail",AK18,0)))))</f>
        <v/>
      </c>
      <c r="AL59" s="102" t="str">
        <f>IF(AL18="","",IF(COUNTIF($B31:AL31,"Fail")&gt;=4,AL18*$B$6,IF(COUNTIF($B31:AL31,"Fail")=3,AL18*$B$5,IF(COUNTIF($B31:AL31,"Fail")=2,$B18*$B$4,IF(AL31="Fail",AL18,0)))))</f>
        <v/>
      </c>
      <c r="AM59" s="103" t="str">
        <f>IF(AM18="","",IF(COUNTIF($B31:AM31,"Fail")&gt;=4,AM18*$B$6,IF(COUNTIF($B31:AM31,"Fail")=3,AM18*$B$5,IF(COUNTIF($B31:AM31,"Fail")=2,$B18*$B$4,IF(AM31="Fail",AM18,0)))))</f>
        <v/>
      </c>
      <c r="AN59" s="103" t="str">
        <f>IF(AN18="","",IF(COUNTIF($B31:AN31,"Fail")&gt;=4,AN18*$B$6,IF(COUNTIF($B31:AN31,"Fail")=3,AN18*$B$5,IF(COUNTIF($B31:AN31,"Fail")=2,$B18*$B$4,IF(AN31="Fail",AN18,0)))))</f>
        <v/>
      </c>
      <c r="AO59" s="103" t="str">
        <f>IF(AO18="","",IF(COUNTIF($B31:AO31,"Fail")&gt;=4,AO18*$B$6,IF(COUNTIF($B31:AO31,"Fail")=3,AO18*$B$5,IF(COUNTIF($B31:AO31,"Fail")=2,$B18*$B$4,IF(AO31="Fail",AO18,0)))))</f>
        <v/>
      </c>
      <c r="AP59" s="103" t="str">
        <f>IF(AP18="","",IF(COUNTIF($B31:AP31,"Fail")&gt;=4,AP18*$B$6,IF(COUNTIF($B31:AP31,"Fail")=3,AP18*$B$5,IF(COUNTIF($B31:AP31,"Fail")=2,$B18*$B$4,IF(AP31="Fail",AP18,0)))))</f>
        <v/>
      </c>
      <c r="AQ59" s="103" t="str">
        <f>IF(AQ18="","",IF(COUNTIF($B31:AQ31,"Fail")&gt;=4,AQ18*$B$6,IF(COUNTIF($B31:AQ31,"Fail")=3,AQ18*$B$5,IF(COUNTIF($B31:AQ31,"Fail")=2,$B18*$B$4,IF(AQ31="Fail",AQ18,0)))))</f>
        <v/>
      </c>
      <c r="AR59" s="103" t="str">
        <f>IF(AR18="","",IF(COUNTIF($B31:AR31,"Fail")&gt;=4,AR18*$B$6,IF(COUNTIF($B31:AR31,"Fail")=3,AR18*$B$5,IF(COUNTIF($B31:AR31,"Fail")=2,$B18*$B$4,IF(AR31="Fail",AR18,0)))))</f>
        <v/>
      </c>
      <c r="AS59" s="103" t="str">
        <f>IF(AS18="","",IF(COUNTIF($B31:AS31,"Fail")&gt;=4,AS18*$B$6,IF(COUNTIF($B31:AS31,"Fail")=3,AS18*$B$5,IF(COUNTIF($B31:AS31,"Fail")=2,$B18*$B$4,IF(AS31="Fail",AS18,0)))))</f>
        <v/>
      </c>
      <c r="AT59" s="103" t="str">
        <f>IF(AT18="","",IF(COUNTIF($B31:AT31,"Fail")&gt;=4,AT18*$B$6,IF(COUNTIF($B31:AT31,"Fail")=3,AT18*$B$5,IF(COUNTIF($B31:AT31,"Fail")=2,$B18*$B$4,IF(AT31="Fail",AT18,0)))))</f>
        <v/>
      </c>
      <c r="AU59" s="103" t="str">
        <f>IF(AU18="","",IF(COUNTIF($B31:AU31,"Fail")&gt;=4,AU18*$B$6,IF(COUNTIF($B31:AU31,"Fail")=3,AU18*$B$5,IF(COUNTIF($B31:AU31,"Fail")=2,$B18*$B$4,IF(AU31="Fail",AU18,0)))))</f>
        <v/>
      </c>
      <c r="AV59" s="103" t="str">
        <f>IF(AV18="","",IF(COUNTIF($B31:AV31,"Fail")&gt;=4,AV18*$B$6,IF(COUNTIF($B31:AV31,"Fail")=3,AV18*$B$5,IF(COUNTIF($B31:AV31,"Fail")=2,$B18*$B$4,IF(AV31="Fail",AV18,0)))))</f>
        <v/>
      </c>
      <c r="AW59" s="104" t="str">
        <f>IF(AW18="","",IF(COUNTIF($B31:AW31,"Fail")&gt;=4,AW18*$B$6,IF(COUNTIF($B31:AW31,"Fail")=3,AW18*$B$5,IF(COUNTIF($B31:AW31,"Fail")=2,$B18*$B$4,IF(AW31="Fail",AW18,0)))))</f>
        <v/>
      </c>
      <c r="AX59" s="102" t="str">
        <f>IF(AX18="","",IF(COUNTIF($B31:AX31,"Fail")&gt;=4,AX18*$B$6,IF(COUNTIF($B31:AX31,"Fail")=3,AX18*$B$5,IF(COUNTIF($B31:AX31,"Fail")=2,$B18*$B$4,IF(AX31="Fail",AX18,0)))))</f>
        <v/>
      </c>
      <c r="AY59" s="103" t="str">
        <f>IF(AY18="","",IF(COUNTIF($B31:AY31,"Fail")&gt;=4,AY18*$B$6,IF(COUNTIF($B31:AY31,"Fail")=3,AY18*$B$5,IF(COUNTIF($B31:AY31,"Fail")=2,$B18*$B$4,IF(AY31="Fail",AY18,0)))))</f>
        <v/>
      </c>
      <c r="AZ59" s="103" t="str">
        <f>IF(AZ18="","",IF(COUNTIF($B31:AZ31,"Fail")&gt;=4,AZ18*$B$6,IF(COUNTIF($B31:AZ31,"Fail")=3,AZ18*$B$5,IF(COUNTIF($B31:AZ31,"Fail")=2,$B18*$B$4,IF(AZ31="Fail",AZ18,0)))))</f>
        <v/>
      </c>
      <c r="BA59" s="103" t="str">
        <f>IF(BA18="","",IF(COUNTIF($B31:BA31,"Fail")&gt;=4,BA18*$B$6,IF(COUNTIF($B31:BA31,"Fail")=3,BA18*$B$5,IF(COUNTIF($B31:BA31,"Fail")=2,$B18*$B$4,IF(BA31="Fail",BA18,0)))))</f>
        <v/>
      </c>
      <c r="BB59" s="103" t="str">
        <f>IF(BB18="","",IF(COUNTIF($B31:BB31,"Fail")&gt;=4,BB18*$B$6,IF(COUNTIF($B31:BB31,"Fail")=3,BB18*$B$5,IF(COUNTIF($B31:BB31,"Fail")=2,$B18*$B$4,IF(BB31="Fail",BB18,0)))))</f>
        <v/>
      </c>
      <c r="BC59" s="103" t="str">
        <f>IF(BC18="","",IF(COUNTIF($B31:BC31,"Fail")&gt;=4,BC18*$B$6,IF(COUNTIF($B31:BC31,"Fail")=3,BC18*$B$5,IF(COUNTIF($B31:BC31,"Fail")=2,$B18*$B$4,IF(BC31="Fail",BC18,0)))))</f>
        <v/>
      </c>
      <c r="BD59" s="103" t="str">
        <f>IF(BD18="","",IF(COUNTIF($B31:BD31,"Fail")&gt;=4,BD18*$B$6,IF(COUNTIF($B31:BD31,"Fail")=3,BD18*$B$5,IF(COUNTIF($B31:BD31,"Fail")=2,$B18*$B$4,IF(BD31="Fail",BD18,0)))))</f>
        <v/>
      </c>
      <c r="BE59" s="103" t="str">
        <f>IF(BE18="","",IF(COUNTIF($B31:BE31,"Fail")&gt;=4,BE18*$B$6,IF(COUNTIF($B31:BE31,"Fail")=3,BE18*$B$5,IF(COUNTIF($B31:BE31,"Fail")=2,$B18*$B$4,IF(BE31="Fail",BE18,0)))))</f>
        <v/>
      </c>
      <c r="BF59" s="103" t="str">
        <f>IF(BF18="","",IF(COUNTIF($B31:BF31,"Fail")&gt;=4,BF18*$B$6,IF(COUNTIF($B31:BF31,"Fail")=3,BF18*$B$5,IF(COUNTIF($B31:BF31,"Fail")=2,$B18*$B$4,IF(BF31="Fail",BF18,0)))))</f>
        <v/>
      </c>
      <c r="BG59" s="103" t="str">
        <f>IF(BG18="","",IF(COUNTIF($B31:BG31,"Fail")&gt;=4,BG18*$B$6,IF(COUNTIF($B31:BG31,"Fail")=3,BG18*$B$5,IF(COUNTIF($B31:BG31,"Fail")=2,$B18*$B$4,IF(BG31="Fail",BG18,0)))))</f>
        <v/>
      </c>
      <c r="BH59" s="103" t="str">
        <f>IF(BH18="","",IF(COUNTIF($B31:BH31,"Fail")&gt;=4,BH18*$B$6,IF(COUNTIF($B31:BH31,"Fail")=3,BH18*$B$5,IF(COUNTIF($B31:BH31,"Fail")=2,$B18*$B$4,IF(BH31="Fail",BH18,0)))))</f>
        <v/>
      </c>
      <c r="BI59" s="104" t="str">
        <f>IF(BI18="","",IF(COUNTIF($B31:BI31,"Fail")&gt;=4,BI18*$B$6,IF(COUNTIF($B31:BI31,"Fail")=3,BI18*$B$5,IF(COUNTIF($B31:BI31,"Fail")=2,$B18*$B$4,IF(BI31="Fail",BI18,0)))))</f>
        <v/>
      </c>
    </row>
    <row r="60" spans="1:61" s="15" customFormat="1" x14ac:dyDescent="0.25">
      <c r="A60" s="90" t="s">
        <v>50</v>
      </c>
      <c r="B60" s="102" t="str">
        <f>IF(B19="","",IF(COUNTIF($B32:B32,"Fail")&gt;=4,B19*$B$6,IF(COUNTIF(B32:$B32,"Fail")=3,B19*$B$5,IF(COUNTIF(B32:$B32,"Fail")=2,$B19*$B$4,IF(B32="Fail",B19,0)))))</f>
        <v/>
      </c>
      <c r="C60" s="103" t="str">
        <f>IF(C19="","",IF(COUNTIF($B32:C32,"Fail")&gt;=4,C19*$B$6,IF(COUNTIF($B32:C32,"Fail")=3,C19*$B$5,IF(COUNTIF($B32:C32,"Fail")=2,$B19*$B$4,IF(C32="Fail",C19,0)))))</f>
        <v/>
      </c>
      <c r="D60" s="103" t="str">
        <f>IF(D19="","",IF(COUNTIF($B32:D32,"Fail")&gt;=4,D19*$B$6,IF(COUNTIF($B32:D32,"Fail")=3,D19*$B$5,IF(COUNTIF($B32:D32,"Fail")=2,$B19*$B$4,IF(D32="Fail",D19,0)))))</f>
        <v/>
      </c>
      <c r="E60" s="103" t="str">
        <f>IF(E19="","",IF(COUNTIF($B32:E32,"Fail")&gt;=4,E19*$B$6,IF(COUNTIF($B32:E32,"Fail")=3,E19*$B$5,IF(COUNTIF($B32:E32,"Fail")=2,$B19*$B$4,IF(E32="Fail",E19,0)))))</f>
        <v/>
      </c>
      <c r="F60" s="103" t="str">
        <f>IF(F19="","",IF(COUNTIF($B32:F32,"Fail")&gt;=4,F19*$B$6,IF(COUNTIF($B32:F32,"Fail")=3,F19*$B$5,IF(COUNTIF($B32:F32,"Fail")=2,$B19*$B$4,IF(F32="Fail",F19,0)))))</f>
        <v/>
      </c>
      <c r="G60" s="103" t="str">
        <f>IF(G19="","",IF(COUNTIF($B32:G32,"Fail")&gt;=4,G19*$B$6,IF(COUNTIF($B32:G32,"Fail")=3,G19*$B$5,IF(COUNTIF($B32:G32,"Fail")=2,$B19*$B$4,IF(G32="Fail",G19,0)))))</f>
        <v/>
      </c>
      <c r="H60" s="103" t="str">
        <f>IF(H19="","",IF(COUNTIF($B32:H32,"Fail")&gt;=4,H19*$B$6,IF(COUNTIF($B32:H32,"Fail")=3,H19*$B$5,IF(COUNTIF($B32:H32,"Fail")=2,$B19*$B$4,IF(H32="Fail",H19,0)))))</f>
        <v/>
      </c>
      <c r="I60" s="103" t="str">
        <f>IF(I19="","",IF(COUNTIF($B32:I32,"Fail")&gt;=4,I19*$B$6,IF(COUNTIF($B32:I32,"Fail")=3,I19*$B$5,IF(COUNTIF($B32:I32,"Fail")=2,$B19*$B$4,IF(I32="Fail",I19,0)))))</f>
        <v/>
      </c>
      <c r="J60" s="103" t="str">
        <f>IF(J19="","",IF(COUNTIF($B32:J32,"Fail")&gt;=4,J19*$B$6,IF(COUNTIF($B32:J32,"Fail")=3,J19*$B$5,IF(COUNTIF($B32:J32,"Fail")=2,$B19*$B$4,IF(J32="Fail",J19,0)))))</f>
        <v/>
      </c>
      <c r="K60" s="103" t="str">
        <f>IF(K19="","",IF(COUNTIF($B32:K32,"Fail")&gt;=4,K19*$B$6,IF(COUNTIF($B32:K32,"Fail")=3,K19*$B$5,IF(COUNTIF($B32:K32,"Fail")=2,$B19*$B$4,IF(K32="Fail",K19,0)))))</f>
        <v/>
      </c>
      <c r="L60" s="103" t="str">
        <f>IF(L19="","",IF(COUNTIF($B32:L32,"Fail")&gt;=4,L19*$B$6,IF(COUNTIF($B32:L32,"Fail")=3,L19*$B$5,IF(COUNTIF($B32:L32,"Fail")=2,$B19*$B$4,IF(L32="Fail",L19,0)))))</f>
        <v/>
      </c>
      <c r="M60" s="104" t="str">
        <f>IF(M19="","",IF(COUNTIF($B32:M32,"Fail")&gt;=4,M19*$B$6,IF(COUNTIF($B32:M32,"Fail")=3,M19*$B$5,IF(COUNTIF($B32:M32,"Fail")=2,$B19*$B$4,IF(M32="Fail",M19,0)))))</f>
        <v/>
      </c>
      <c r="N60" s="102" t="str">
        <f>IF(N19="","",IF(COUNTIF($B32:N32,"Fail")&gt;=4,N19*$B$6,IF(COUNTIF($B32:N32,"Fail")=3,N19*$B$5,IF(COUNTIF($B32:N32,"Fail")=2,$B19*$B$4,IF(N32="Fail",N19,0)))))</f>
        <v/>
      </c>
      <c r="O60" s="103" t="str">
        <f>IF(O19="","",IF(COUNTIF($B32:O32,"Fail")&gt;=4,O19*$B$6,IF(COUNTIF($B32:O32,"Fail")=3,O19*$B$5,IF(COUNTIF($B32:O32,"Fail")=2,$B19*$B$4,IF(O32="Fail",O19,0)))))</f>
        <v/>
      </c>
      <c r="P60" s="103" t="str">
        <f>IF(P19="","",IF(COUNTIF($B32:P32,"Fail")&gt;=4,P19*$B$6,IF(COUNTIF($B32:P32,"Fail")=3,P19*$B$5,IF(COUNTIF($B32:P32,"Fail")=2,$B19*$B$4,IF(P32="Fail",P19,0)))))</f>
        <v/>
      </c>
      <c r="Q60" s="103" t="str">
        <f>IF(Q19="","",IF(COUNTIF($B32:Q32,"Fail")&gt;=4,Q19*$B$6,IF(COUNTIF($B32:Q32,"Fail")=3,Q19*$B$5,IF(COUNTIF($B32:Q32,"Fail")=2,$B19*$B$4,IF(Q32="Fail",Q19,0)))))</f>
        <v/>
      </c>
      <c r="R60" s="103" t="str">
        <f>IF(R19="","",IF(COUNTIF($B32:R32,"Fail")&gt;=4,R19*$B$6,IF(COUNTIF($B32:R32,"Fail")=3,R19*$B$5,IF(COUNTIF($B32:R32,"Fail")=2,$B19*$B$4,IF(R32="Fail",R19,0)))))</f>
        <v/>
      </c>
      <c r="S60" s="103" t="str">
        <f>IF(S19="","",IF(COUNTIF($B32:S32,"Fail")&gt;=4,S19*$B$6,IF(COUNTIF($B32:S32,"Fail")=3,S19*$B$5,IF(COUNTIF($B32:S32,"Fail")=2,$B19*$B$4,IF(S32="Fail",S19,0)))))</f>
        <v/>
      </c>
      <c r="T60" s="103" t="str">
        <f>IF(T19="","",IF(COUNTIF($B32:T32,"Fail")&gt;=4,T19*$B$6,IF(COUNTIF($B32:T32,"Fail")=3,T19*$B$5,IF(COUNTIF($B32:T32,"Fail")=2,$B19*$B$4,IF(T32="Fail",T19,0)))))</f>
        <v/>
      </c>
      <c r="U60" s="103" t="str">
        <f>IF(U19="","",IF(COUNTIF($B32:U32,"Fail")&gt;=4,U19*$B$6,IF(COUNTIF($B32:U32,"Fail")=3,U19*$B$5,IF(COUNTIF($B32:U32,"Fail")=2,$B19*$B$4,IF(U32="Fail",U19,0)))))</f>
        <v/>
      </c>
      <c r="V60" s="103" t="str">
        <f>IF(V19="","",IF(COUNTIF($B32:V32,"Fail")&gt;=4,V19*$B$6,IF(COUNTIF($B32:V32,"Fail")=3,V19*$B$5,IF(COUNTIF($B32:V32,"Fail")=2,$B19*$B$4,IF(V32="Fail",V19,0)))))</f>
        <v/>
      </c>
      <c r="W60" s="103" t="str">
        <f>IF(W19="","",IF(COUNTIF($B32:W32,"Fail")&gt;=4,W19*$B$6,IF(COUNTIF($B32:W32,"Fail")=3,W19*$B$5,IF(COUNTIF($B32:W32,"Fail")=2,$B19*$B$4,IF(W32="Fail",W19,0)))))</f>
        <v/>
      </c>
      <c r="X60" s="103" t="str">
        <f>IF(X19="","",IF(COUNTIF($B32:X32,"Fail")&gt;=4,X19*$B$6,IF(COUNTIF($B32:X32,"Fail")=3,X19*$B$5,IF(COUNTIF($B32:X32,"Fail")=2,$B19*$B$4,IF(X32="Fail",X19,0)))))</f>
        <v/>
      </c>
      <c r="Y60" s="104" t="str">
        <f>IF(Y19="","",IF(COUNTIF($B32:Y32,"Fail")&gt;=4,Y19*$B$6,IF(COUNTIF($B32:Y32,"Fail")=3,Y19*$B$5,IF(COUNTIF($B32:Y32,"Fail")=2,$B19*$B$4,IF(Y32="Fail",Y19,0)))))</f>
        <v/>
      </c>
      <c r="Z60" s="102" t="str">
        <f>IF(Z19="","",IF(COUNTIF($B32:Z32,"Fail")&gt;=4,Z19*$B$6,IF(COUNTIF($B32:Z32,"Fail")=3,Z19*$B$5,IF(COUNTIF($B32:Z32,"Fail")=2,$B19*$B$4,IF(Z32="Fail",Z19,0)))))</f>
        <v/>
      </c>
      <c r="AA60" s="103" t="str">
        <f>IF(AA19="","",IF(COUNTIF($B32:AA32,"Fail")&gt;=4,AA19*$B$6,IF(COUNTIF($B32:AA32,"Fail")=3,AA19*$B$5,IF(COUNTIF($B32:AA32,"Fail")=2,$B19*$B$4,IF(AA32="Fail",AA19,0)))))</f>
        <v/>
      </c>
      <c r="AB60" s="103" t="str">
        <f>IF(AB19="","",IF(COUNTIF($B32:AB32,"Fail")&gt;=4,AB19*$B$6,IF(COUNTIF($B32:AB32,"Fail")=3,AB19*$B$5,IF(COUNTIF($B32:AB32,"Fail")=2,$B19*$B$4,IF(AB32="Fail",AB19,0)))))</f>
        <v/>
      </c>
      <c r="AC60" s="103" t="str">
        <f>IF(AC19="","",IF(COUNTIF($B32:AC32,"Fail")&gt;=4,AC19*$B$6,IF(COUNTIF($B32:AC32,"Fail")=3,AC19*$B$5,IF(COUNTIF($B32:AC32,"Fail")=2,$B19*$B$4,IF(AC32="Fail",AC19,0)))))</f>
        <v/>
      </c>
      <c r="AD60" s="103" t="str">
        <f>IF(AD19="","",IF(COUNTIF($B32:AD32,"Fail")&gt;=4,AD19*$B$6,IF(COUNTIF($B32:AD32,"Fail")=3,AD19*$B$5,IF(COUNTIF($B32:AD32,"Fail")=2,$B19*$B$4,IF(AD32="Fail",AD19,0)))))</f>
        <v/>
      </c>
      <c r="AE60" s="103" t="str">
        <f>IF(AE19="","",IF(COUNTIF($B32:AE32,"Fail")&gt;=4,AE19*$B$6,IF(COUNTIF($B32:AE32,"Fail")=3,AE19*$B$5,IF(COUNTIF($B32:AE32,"Fail")=2,$B19*$B$4,IF(AE32="Fail",AE19,0)))))</f>
        <v/>
      </c>
      <c r="AF60" s="103" t="str">
        <f>IF(AF19="","",IF(COUNTIF($B32:AF32,"Fail")&gt;=4,AF19*$B$6,IF(COUNTIF($B32:AF32,"Fail")=3,AF19*$B$5,IF(COUNTIF($B32:AF32,"Fail")=2,$B19*$B$4,IF(AF32="Fail",AF19,0)))))</f>
        <v/>
      </c>
      <c r="AG60" s="103" t="str">
        <f>IF(AG19="","",IF(COUNTIF($B32:AG32,"Fail")&gt;=4,AG19*$B$6,IF(COUNTIF($B32:AG32,"Fail")=3,AG19*$B$5,IF(COUNTIF($B32:AG32,"Fail")=2,$B19*$B$4,IF(AG32="Fail",AG19,0)))))</f>
        <v/>
      </c>
      <c r="AH60" s="103" t="str">
        <f>IF(AH19="","",IF(COUNTIF($B32:AH32,"Fail")&gt;=4,AH19*$B$6,IF(COUNTIF($B32:AH32,"Fail")=3,AH19*$B$5,IF(COUNTIF($B32:AH32,"Fail")=2,$B19*$B$4,IF(AH32="Fail",AH19,0)))))</f>
        <v/>
      </c>
      <c r="AI60" s="103" t="str">
        <f>IF(AI19="","",IF(COUNTIF($B32:AI32,"Fail")&gt;=4,AI19*$B$6,IF(COUNTIF($B32:AI32,"Fail")=3,AI19*$B$5,IF(COUNTIF($B32:AI32,"Fail")=2,$B19*$B$4,IF(AI32="Fail",AI19,0)))))</f>
        <v/>
      </c>
      <c r="AJ60" s="103" t="str">
        <f>IF(AJ19="","",IF(COUNTIF($B32:AJ32,"Fail")&gt;=4,AJ19*$B$6,IF(COUNTIF($B32:AJ32,"Fail")=3,AJ19*$B$5,IF(COUNTIF($B32:AJ32,"Fail")=2,$B19*$B$4,IF(AJ32="Fail",AJ19,0)))))</f>
        <v/>
      </c>
      <c r="AK60" s="104" t="str">
        <f>IF(AK19="","",IF(COUNTIF($B32:AK32,"Fail")&gt;=4,AK19*$B$6,IF(COUNTIF($B32:AK32,"Fail")=3,AK19*$B$5,IF(COUNTIF($B32:AK32,"Fail")=2,$B19*$B$4,IF(AK32="Fail",AK19,0)))))</f>
        <v/>
      </c>
      <c r="AL60" s="102" t="str">
        <f>IF(AL19="","",IF(COUNTIF($B32:AL32,"Fail")&gt;=4,AL19*$B$6,IF(COUNTIF($B32:AL32,"Fail")=3,AL19*$B$5,IF(COUNTIF($B32:AL32,"Fail")=2,$B19*$B$4,IF(AL32="Fail",AL19,0)))))</f>
        <v/>
      </c>
      <c r="AM60" s="103" t="str">
        <f>IF(AM19="","",IF(COUNTIF($B32:AM32,"Fail")&gt;=4,AM19*$B$6,IF(COUNTIF($B32:AM32,"Fail")=3,AM19*$B$5,IF(COUNTIF($B32:AM32,"Fail")=2,$B19*$B$4,IF(AM32="Fail",AM19,0)))))</f>
        <v/>
      </c>
      <c r="AN60" s="103" t="str">
        <f>IF(AN19="","",IF(COUNTIF($B32:AN32,"Fail")&gt;=4,AN19*$B$6,IF(COUNTIF($B32:AN32,"Fail")=3,AN19*$B$5,IF(COUNTIF($B32:AN32,"Fail")=2,$B19*$B$4,IF(AN32="Fail",AN19,0)))))</f>
        <v/>
      </c>
      <c r="AO60" s="103" t="str">
        <f>IF(AO19="","",IF(COUNTIF($B32:AO32,"Fail")&gt;=4,AO19*$B$6,IF(COUNTIF($B32:AO32,"Fail")=3,AO19*$B$5,IF(COUNTIF($B32:AO32,"Fail")=2,$B19*$B$4,IF(AO32="Fail",AO19,0)))))</f>
        <v/>
      </c>
      <c r="AP60" s="103" t="str">
        <f>IF(AP19="","",IF(COUNTIF($B32:AP32,"Fail")&gt;=4,AP19*$B$6,IF(COUNTIF($B32:AP32,"Fail")=3,AP19*$B$5,IF(COUNTIF($B32:AP32,"Fail")=2,$B19*$B$4,IF(AP32="Fail",AP19,0)))))</f>
        <v/>
      </c>
      <c r="AQ60" s="103" t="str">
        <f>IF(AQ19="","",IF(COUNTIF($B32:AQ32,"Fail")&gt;=4,AQ19*$B$6,IF(COUNTIF($B32:AQ32,"Fail")=3,AQ19*$B$5,IF(COUNTIF($B32:AQ32,"Fail")=2,$B19*$B$4,IF(AQ32="Fail",AQ19,0)))))</f>
        <v/>
      </c>
      <c r="AR60" s="103" t="str">
        <f>IF(AR19="","",IF(COUNTIF($B32:AR32,"Fail")&gt;=4,AR19*$B$6,IF(COUNTIF($B32:AR32,"Fail")=3,AR19*$B$5,IF(COUNTIF($B32:AR32,"Fail")=2,$B19*$B$4,IF(AR32="Fail",AR19,0)))))</f>
        <v/>
      </c>
      <c r="AS60" s="103" t="str">
        <f>IF(AS19="","",IF(COUNTIF($B32:AS32,"Fail")&gt;=4,AS19*$B$6,IF(COUNTIF($B32:AS32,"Fail")=3,AS19*$B$5,IF(COUNTIF($B32:AS32,"Fail")=2,$B19*$B$4,IF(AS32="Fail",AS19,0)))))</f>
        <v/>
      </c>
      <c r="AT60" s="103" t="str">
        <f>IF(AT19="","",IF(COUNTIF($B32:AT32,"Fail")&gt;=4,AT19*$B$6,IF(COUNTIF($B32:AT32,"Fail")=3,AT19*$B$5,IF(COUNTIF($B32:AT32,"Fail")=2,$B19*$B$4,IF(AT32="Fail",AT19,0)))))</f>
        <v/>
      </c>
      <c r="AU60" s="103" t="str">
        <f>IF(AU19="","",IF(COUNTIF($B32:AU32,"Fail")&gt;=4,AU19*$B$6,IF(COUNTIF($B32:AU32,"Fail")=3,AU19*$B$5,IF(COUNTIF($B32:AU32,"Fail")=2,$B19*$B$4,IF(AU32="Fail",AU19,0)))))</f>
        <v/>
      </c>
      <c r="AV60" s="103" t="str">
        <f>IF(AV19="","",IF(COUNTIF($B32:AV32,"Fail")&gt;=4,AV19*$B$6,IF(COUNTIF($B32:AV32,"Fail")=3,AV19*$B$5,IF(COUNTIF($B32:AV32,"Fail")=2,$B19*$B$4,IF(AV32="Fail",AV19,0)))))</f>
        <v/>
      </c>
      <c r="AW60" s="104" t="str">
        <f>IF(AW19="","",IF(COUNTIF($B32:AW32,"Fail")&gt;=4,AW19*$B$6,IF(COUNTIF($B32:AW32,"Fail")=3,AW19*$B$5,IF(COUNTIF($B32:AW32,"Fail")=2,$B19*$B$4,IF(AW32="Fail",AW19,0)))))</f>
        <v/>
      </c>
      <c r="AX60" s="102" t="str">
        <f>IF(AX19="","",IF(COUNTIF($B32:AX32,"Fail")&gt;=4,AX19*$B$6,IF(COUNTIF($B32:AX32,"Fail")=3,AX19*$B$5,IF(COUNTIF($B32:AX32,"Fail")=2,$B19*$B$4,IF(AX32="Fail",AX19,0)))))</f>
        <v/>
      </c>
      <c r="AY60" s="103" t="str">
        <f>IF(AY19="","",IF(COUNTIF($B32:AY32,"Fail")&gt;=4,AY19*$B$6,IF(COUNTIF($B32:AY32,"Fail")=3,AY19*$B$5,IF(COUNTIF($B32:AY32,"Fail")=2,$B19*$B$4,IF(AY32="Fail",AY19,0)))))</f>
        <v/>
      </c>
      <c r="AZ60" s="103" t="str">
        <f>IF(AZ19="","",IF(COUNTIF($B32:AZ32,"Fail")&gt;=4,AZ19*$B$6,IF(COUNTIF($B32:AZ32,"Fail")=3,AZ19*$B$5,IF(COUNTIF($B32:AZ32,"Fail")=2,$B19*$B$4,IF(AZ32="Fail",AZ19,0)))))</f>
        <v/>
      </c>
      <c r="BA60" s="103" t="str">
        <f>IF(BA19="","",IF(COUNTIF($B32:BA32,"Fail")&gt;=4,BA19*$B$6,IF(COUNTIF($B32:BA32,"Fail")=3,BA19*$B$5,IF(COUNTIF($B32:BA32,"Fail")=2,$B19*$B$4,IF(BA32="Fail",BA19,0)))))</f>
        <v/>
      </c>
      <c r="BB60" s="103" t="str">
        <f>IF(BB19="","",IF(COUNTIF($B32:BB32,"Fail")&gt;=4,BB19*$B$6,IF(COUNTIF($B32:BB32,"Fail")=3,BB19*$B$5,IF(COUNTIF($B32:BB32,"Fail")=2,$B19*$B$4,IF(BB32="Fail",BB19,0)))))</f>
        <v/>
      </c>
      <c r="BC60" s="103" t="str">
        <f>IF(BC19="","",IF(COUNTIF($B32:BC32,"Fail")&gt;=4,BC19*$B$6,IF(COUNTIF($B32:BC32,"Fail")=3,BC19*$B$5,IF(COUNTIF($B32:BC32,"Fail")=2,$B19*$B$4,IF(BC32="Fail",BC19,0)))))</f>
        <v/>
      </c>
      <c r="BD60" s="103" t="str">
        <f>IF(BD19="","",IF(COUNTIF($B32:BD32,"Fail")&gt;=4,BD19*$B$6,IF(COUNTIF($B32:BD32,"Fail")=3,BD19*$B$5,IF(COUNTIF($B32:BD32,"Fail")=2,$B19*$B$4,IF(BD32="Fail",BD19,0)))))</f>
        <v/>
      </c>
      <c r="BE60" s="103" t="str">
        <f>IF(BE19="","",IF(COUNTIF($B32:BE32,"Fail")&gt;=4,BE19*$B$6,IF(COUNTIF($B32:BE32,"Fail")=3,BE19*$B$5,IF(COUNTIF($B32:BE32,"Fail")=2,$B19*$B$4,IF(BE32="Fail",BE19,0)))))</f>
        <v/>
      </c>
      <c r="BF60" s="103" t="str">
        <f>IF(BF19="","",IF(COUNTIF($B32:BF32,"Fail")&gt;=4,BF19*$B$6,IF(COUNTIF($B32:BF32,"Fail")=3,BF19*$B$5,IF(COUNTIF($B32:BF32,"Fail")=2,$B19*$B$4,IF(BF32="Fail",BF19,0)))))</f>
        <v/>
      </c>
      <c r="BG60" s="103" t="str">
        <f>IF(BG19="","",IF(COUNTIF($B32:BG32,"Fail")&gt;=4,BG19*$B$6,IF(COUNTIF($B32:BG32,"Fail")=3,BG19*$B$5,IF(COUNTIF($B32:BG32,"Fail")=2,$B19*$B$4,IF(BG32="Fail",BG19,0)))))</f>
        <v/>
      </c>
      <c r="BH60" s="103" t="str">
        <f>IF(BH19="","",IF(COUNTIF($B32:BH32,"Fail")&gt;=4,BH19*$B$6,IF(COUNTIF($B32:BH32,"Fail")=3,BH19*$B$5,IF(COUNTIF($B32:BH32,"Fail")=2,$B19*$B$4,IF(BH32="Fail",BH19,0)))))</f>
        <v/>
      </c>
      <c r="BI60" s="104" t="str">
        <f>IF(BI19="","",IF(COUNTIF($B32:BI32,"Fail")&gt;=4,BI19*$B$6,IF(COUNTIF($B32:BI32,"Fail")=3,BI19*$B$5,IF(COUNTIF($B32:BI32,"Fail")=2,$B19*$B$4,IF(BI32="Fail",BI19,0)))))</f>
        <v/>
      </c>
    </row>
    <row r="61" spans="1:61" s="15" customFormat="1" ht="13" thickBot="1" x14ac:dyDescent="0.3">
      <c r="A61" s="91" t="s">
        <v>51</v>
      </c>
      <c r="B61" s="105" t="str">
        <f>IF(B20="","",IF(COUNTIF($B33:B33,"Fail")&gt;=4,B20*$B$6,IF(COUNTIF(B33:$B33,"Fail")=3,B20*$B$5,IF(COUNTIF(B33:$B33,"Fail")=2,$B20*$B$4,IF(B33="Fail",B20,0)))))</f>
        <v/>
      </c>
      <c r="C61" s="106" t="str">
        <f>IF(C20="","",IF(COUNTIF($B33:C33,"Fail")&gt;=4,C20*$B$6,IF(COUNTIF($B33:C33,"Fail")=3,C20*$B$5,IF(COUNTIF($B33:C33,"Fail")=2,$B20*$B$4,IF(C33="Fail",C20,0)))))</f>
        <v/>
      </c>
      <c r="D61" s="106" t="str">
        <f>IF(D20="","",IF(COUNTIF($B33:D33,"Fail")&gt;=4,D20*$B$6,IF(COUNTIF($B33:D33,"Fail")=3,D20*$B$5,IF(COUNTIF($B33:D33,"Fail")=2,$B20*$B$4,IF(D33="Fail",D20,0)))))</f>
        <v/>
      </c>
      <c r="E61" s="106" t="str">
        <f>IF(E20="","",IF(COUNTIF($B33:E33,"Fail")&gt;=4,E20*$B$6,IF(COUNTIF($B33:E33,"Fail")=3,E20*$B$5,IF(COUNTIF($B33:E33,"Fail")=2,$B20*$B$4,IF(E33="Fail",E20,0)))))</f>
        <v/>
      </c>
      <c r="F61" s="106" t="str">
        <f>IF(F20="","",IF(COUNTIF($B33:F33,"Fail")&gt;=4,F20*$B$6,IF(COUNTIF($B33:F33,"Fail")=3,F20*$B$5,IF(COUNTIF($B33:F33,"Fail")=2,$B20*$B$4,IF(F33="Fail",F20,0)))))</f>
        <v/>
      </c>
      <c r="G61" s="106" t="str">
        <f>IF(G20="","",IF(COUNTIF($B33:G33,"Fail")&gt;=4,G20*$B$6,IF(COUNTIF($B33:G33,"Fail")=3,G20*$B$5,IF(COUNTIF($B33:G33,"Fail")=2,$B20*$B$4,IF(G33="Fail",G20,0)))))</f>
        <v/>
      </c>
      <c r="H61" s="106" t="str">
        <f>IF(H20="","",IF(COUNTIF($B33:H33,"Fail")&gt;=4,H20*$B$6,IF(COUNTIF($B33:H33,"Fail")=3,H20*$B$5,IF(COUNTIF($B33:H33,"Fail")=2,$B20*$B$4,IF(H33="Fail",H20,0)))))</f>
        <v/>
      </c>
      <c r="I61" s="106" t="str">
        <f>IF(I20="","",IF(COUNTIF($B33:I33,"Fail")&gt;=4,I20*$B$6,IF(COUNTIF($B33:I33,"Fail")=3,I20*$B$5,IF(COUNTIF($B33:I33,"Fail")=2,$B20*$B$4,IF(I33="Fail",I20,0)))))</f>
        <v/>
      </c>
      <c r="J61" s="106" t="str">
        <f>IF(J20="","",IF(COUNTIF($B33:J33,"Fail")&gt;=4,J20*$B$6,IF(COUNTIF($B33:J33,"Fail")=3,J20*$B$5,IF(COUNTIF($B33:J33,"Fail")=2,$B20*$B$4,IF(J33="Fail",J20,0)))))</f>
        <v/>
      </c>
      <c r="K61" s="106" t="str">
        <f>IF(K20="","",IF(COUNTIF($B33:K33,"Fail")&gt;=4,K20*$B$6,IF(COUNTIF($B33:K33,"Fail")=3,K20*$B$5,IF(COUNTIF($B33:K33,"Fail")=2,$B20*$B$4,IF(K33="Fail",K20,0)))))</f>
        <v/>
      </c>
      <c r="L61" s="106" t="str">
        <f>IF(L20="","",IF(COUNTIF($B33:L33,"Fail")&gt;=4,L20*$B$6,IF(COUNTIF($B33:L33,"Fail")=3,L20*$B$5,IF(COUNTIF($B33:L33,"Fail")=2,$B20*$B$4,IF(L33="Fail",L20,0)))))</f>
        <v/>
      </c>
      <c r="M61" s="107" t="str">
        <f>IF(M20="","",IF(COUNTIF($B33:M33,"Fail")&gt;=4,M20*$B$6,IF(COUNTIF($B33:M33,"Fail")=3,M20*$B$5,IF(COUNTIF($B33:M33,"Fail")=2,$B20*$B$4,IF(M33="Fail",M20,0)))))</f>
        <v/>
      </c>
      <c r="N61" s="105" t="str">
        <f>IF(N20="","",IF(COUNTIF($B33:N33,"Fail")&gt;=4,N20*$B$6,IF(COUNTIF($B33:N33,"Fail")=3,N20*$B$5,IF(COUNTIF($B33:N33,"Fail")=2,$B20*$B$4,IF(N33="Fail",N20,0)))))</f>
        <v/>
      </c>
      <c r="O61" s="106" t="str">
        <f>IF(O20="","",IF(COUNTIF($B33:O33,"Fail")&gt;=4,O20*$B$6,IF(COUNTIF($B33:O33,"Fail")=3,O20*$B$5,IF(COUNTIF($B33:O33,"Fail")=2,$B20*$B$4,IF(O33="Fail",O20,0)))))</f>
        <v/>
      </c>
      <c r="P61" s="106" t="str">
        <f>IF(P20="","",IF(COUNTIF($B33:P33,"Fail")&gt;=4,P20*$B$6,IF(COUNTIF($B33:P33,"Fail")=3,P20*$B$5,IF(COUNTIF($B33:P33,"Fail")=2,$B20*$B$4,IF(P33="Fail",P20,0)))))</f>
        <v/>
      </c>
      <c r="Q61" s="106" t="str">
        <f>IF(Q20="","",IF(COUNTIF($B33:Q33,"Fail")&gt;=4,Q20*$B$6,IF(COUNTIF($B33:Q33,"Fail")=3,Q20*$B$5,IF(COUNTIF($B33:Q33,"Fail")=2,$B20*$B$4,IF(Q33="Fail",Q20,0)))))</f>
        <v/>
      </c>
      <c r="R61" s="106" t="str">
        <f>IF(R20="","",IF(COUNTIF($B33:R33,"Fail")&gt;=4,R20*$B$6,IF(COUNTIF($B33:R33,"Fail")=3,R20*$B$5,IF(COUNTIF($B33:R33,"Fail")=2,$B20*$B$4,IF(R33="Fail",R20,0)))))</f>
        <v/>
      </c>
      <c r="S61" s="106" t="str">
        <f>IF(S20="","",IF(COUNTIF($B33:S33,"Fail")&gt;=4,S20*$B$6,IF(COUNTIF($B33:S33,"Fail")=3,S20*$B$5,IF(COUNTIF($B33:S33,"Fail")=2,$B20*$B$4,IF(S33="Fail",S20,0)))))</f>
        <v/>
      </c>
      <c r="T61" s="106" t="str">
        <f>IF(T20="","",IF(COUNTIF($B33:T33,"Fail")&gt;=4,T20*$B$6,IF(COUNTIF($B33:T33,"Fail")=3,T20*$B$5,IF(COUNTIF($B33:T33,"Fail")=2,$B20*$B$4,IF(T33="Fail",T20,0)))))</f>
        <v/>
      </c>
      <c r="U61" s="106" t="str">
        <f>IF(U20="","",IF(COUNTIF($B33:U33,"Fail")&gt;=4,U20*$B$6,IF(COUNTIF($B33:U33,"Fail")=3,U20*$B$5,IF(COUNTIF($B33:U33,"Fail")=2,$B20*$B$4,IF(U33="Fail",U20,0)))))</f>
        <v/>
      </c>
      <c r="V61" s="106" t="str">
        <f>IF(V20="","",IF(COUNTIF($B33:V33,"Fail")&gt;=4,V20*$B$6,IF(COUNTIF($B33:V33,"Fail")=3,V20*$B$5,IF(COUNTIF($B33:V33,"Fail")=2,$B20*$B$4,IF(V33="Fail",V20,0)))))</f>
        <v/>
      </c>
      <c r="W61" s="106" t="str">
        <f>IF(W20="","",IF(COUNTIF($B33:W33,"Fail")&gt;=4,W20*$B$6,IF(COUNTIF($B33:W33,"Fail")=3,W20*$B$5,IF(COUNTIF($B33:W33,"Fail")=2,$B20*$B$4,IF(W33="Fail",W20,0)))))</f>
        <v/>
      </c>
      <c r="X61" s="106" t="str">
        <f>IF(X20="","",IF(COUNTIF($B33:X33,"Fail")&gt;=4,X20*$B$6,IF(COUNTIF($B33:X33,"Fail")=3,X20*$B$5,IF(COUNTIF($B33:X33,"Fail")=2,$B20*$B$4,IF(X33="Fail",X20,0)))))</f>
        <v/>
      </c>
      <c r="Y61" s="107" t="str">
        <f>IF(Y20="","",IF(COUNTIF($B33:Y33,"Fail")&gt;=4,Y20*$B$6,IF(COUNTIF($B33:Y33,"Fail")=3,Y20*$B$5,IF(COUNTIF($B33:Y33,"Fail")=2,$B20*$B$4,IF(Y33="Fail",Y20,0)))))</f>
        <v/>
      </c>
      <c r="Z61" s="105" t="str">
        <f>IF(Z20="","",IF(COUNTIF($B33:Z33,"Fail")&gt;=4,Z20*$B$6,IF(COUNTIF($B33:Z33,"Fail")=3,Z20*$B$5,IF(COUNTIF($B33:Z33,"Fail")=2,$B20*$B$4,IF(Z33="Fail",Z20,0)))))</f>
        <v/>
      </c>
      <c r="AA61" s="106" t="str">
        <f>IF(AA20="","",IF(COUNTIF($B33:AA33,"Fail")&gt;=4,AA20*$B$6,IF(COUNTIF($B33:AA33,"Fail")=3,AA20*$B$5,IF(COUNTIF($B33:AA33,"Fail")=2,$B20*$B$4,IF(AA33="Fail",AA20,0)))))</f>
        <v/>
      </c>
      <c r="AB61" s="106" t="str">
        <f>IF(AB20="","",IF(COUNTIF($B33:AB33,"Fail")&gt;=4,AB20*$B$6,IF(COUNTIF($B33:AB33,"Fail")=3,AB20*$B$5,IF(COUNTIF($B33:AB33,"Fail")=2,$B20*$B$4,IF(AB33="Fail",AB20,0)))))</f>
        <v/>
      </c>
      <c r="AC61" s="106" t="str">
        <f>IF(AC20="","",IF(COUNTIF($B33:AC33,"Fail")&gt;=4,AC20*$B$6,IF(COUNTIF($B33:AC33,"Fail")=3,AC20*$B$5,IF(COUNTIF($B33:AC33,"Fail")=2,$B20*$B$4,IF(AC33="Fail",AC20,0)))))</f>
        <v/>
      </c>
      <c r="AD61" s="106" t="str">
        <f>IF(AD20="","",IF(COUNTIF($B33:AD33,"Fail")&gt;=4,AD20*$B$6,IF(COUNTIF($B33:AD33,"Fail")=3,AD20*$B$5,IF(COUNTIF($B33:AD33,"Fail")=2,$B20*$B$4,IF(AD33="Fail",AD20,0)))))</f>
        <v/>
      </c>
      <c r="AE61" s="106" t="str">
        <f>IF(AE20="","",IF(COUNTIF($B33:AE33,"Fail")&gt;=4,AE20*$B$6,IF(COUNTIF($B33:AE33,"Fail")=3,AE20*$B$5,IF(COUNTIF($B33:AE33,"Fail")=2,$B20*$B$4,IF(AE33="Fail",AE20,0)))))</f>
        <v/>
      </c>
      <c r="AF61" s="106" t="str">
        <f>IF(AF20="","",IF(COUNTIF($B33:AF33,"Fail")&gt;=4,AF20*$B$6,IF(COUNTIF($B33:AF33,"Fail")=3,AF20*$B$5,IF(COUNTIF($B33:AF33,"Fail")=2,$B20*$B$4,IF(AF33="Fail",AF20,0)))))</f>
        <v/>
      </c>
      <c r="AG61" s="106" t="str">
        <f>IF(AG20="","",IF(COUNTIF($B33:AG33,"Fail")&gt;=4,AG20*$B$6,IF(COUNTIF($B33:AG33,"Fail")=3,AG20*$B$5,IF(COUNTIF($B33:AG33,"Fail")=2,$B20*$B$4,IF(AG33="Fail",AG20,0)))))</f>
        <v/>
      </c>
      <c r="AH61" s="106" t="str">
        <f>IF(AH20="","",IF(COUNTIF($B33:AH33,"Fail")&gt;=4,AH20*$B$6,IF(COUNTIF($B33:AH33,"Fail")=3,AH20*$B$5,IF(COUNTIF($B33:AH33,"Fail")=2,$B20*$B$4,IF(AH33="Fail",AH20,0)))))</f>
        <v/>
      </c>
      <c r="AI61" s="106" t="str">
        <f>IF(AI20="","",IF(COUNTIF($B33:AI33,"Fail")&gt;=4,AI20*$B$6,IF(COUNTIF($B33:AI33,"Fail")=3,AI20*$B$5,IF(COUNTIF($B33:AI33,"Fail")=2,$B20*$B$4,IF(AI33="Fail",AI20,0)))))</f>
        <v/>
      </c>
      <c r="AJ61" s="106" t="str">
        <f>IF(AJ20="","",IF(COUNTIF($B33:AJ33,"Fail")&gt;=4,AJ20*$B$6,IF(COUNTIF($B33:AJ33,"Fail")=3,AJ20*$B$5,IF(COUNTIF($B33:AJ33,"Fail")=2,$B20*$B$4,IF(AJ33="Fail",AJ20,0)))))</f>
        <v/>
      </c>
      <c r="AK61" s="107" t="str">
        <f>IF(AK20="","",IF(COUNTIF($B33:AK33,"Fail")&gt;=4,AK20*$B$6,IF(COUNTIF($B33:AK33,"Fail")=3,AK20*$B$5,IF(COUNTIF($B33:AK33,"Fail")=2,$B20*$B$4,IF(AK33="Fail",AK20,0)))))</f>
        <v/>
      </c>
      <c r="AL61" s="105" t="str">
        <f>IF(AL20="","",IF(COUNTIF($B33:AL33,"Fail")&gt;=4,AL20*$B$6,IF(COUNTIF($B33:AL33,"Fail")=3,AL20*$B$5,IF(COUNTIF($B33:AL33,"Fail")=2,$B20*$B$4,IF(AL33="Fail",AL20,0)))))</f>
        <v/>
      </c>
      <c r="AM61" s="106" t="str">
        <f>IF(AM20="","",IF(COUNTIF($B33:AM33,"Fail")&gt;=4,AM20*$B$6,IF(COUNTIF($B33:AM33,"Fail")=3,AM20*$B$5,IF(COUNTIF($B33:AM33,"Fail")=2,$B20*$B$4,IF(AM33="Fail",AM20,0)))))</f>
        <v/>
      </c>
      <c r="AN61" s="106" t="str">
        <f>IF(AN20="","",IF(COUNTIF($B33:AN33,"Fail")&gt;=4,AN20*$B$6,IF(COUNTIF($B33:AN33,"Fail")=3,AN20*$B$5,IF(COUNTIF($B33:AN33,"Fail")=2,$B20*$B$4,IF(AN33="Fail",AN20,0)))))</f>
        <v/>
      </c>
      <c r="AO61" s="106" t="str">
        <f>IF(AO20="","",IF(COUNTIF($B33:AO33,"Fail")&gt;=4,AO20*$B$6,IF(COUNTIF($B33:AO33,"Fail")=3,AO20*$B$5,IF(COUNTIF($B33:AO33,"Fail")=2,$B20*$B$4,IF(AO33="Fail",AO20,0)))))</f>
        <v/>
      </c>
      <c r="AP61" s="106" t="str">
        <f>IF(AP20="","",IF(COUNTIF($B33:AP33,"Fail")&gt;=4,AP20*$B$6,IF(COUNTIF($B33:AP33,"Fail")=3,AP20*$B$5,IF(COUNTIF($B33:AP33,"Fail")=2,$B20*$B$4,IF(AP33="Fail",AP20,0)))))</f>
        <v/>
      </c>
      <c r="AQ61" s="106" t="str">
        <f>IF(AQ20="","",IF(COUNTIF($B33:AQ33,"Fail")&gt;=4,AQ20*$B$6,IF(COUNTIF($B33:AQ33,"Fail")=3,AQ20*$B$5,IF(COUNTIF($B33:AQ33,"Fail")=2,$B20*$B$4,IF(AQ33="Fail",AQ20,0)))))</f>
        <v/>
      </c>
      <c r="AR61" s="106" t="str">
        <f>IF(AR20="","",IF(COUNTIF($B33:AR33,"Fail")&gt;=4,AR20*$B$6,IF(COUNTIF($B33:AR33,"Fail")=3,AR20*$B$5,IF(COUNTIF($B33:AR33,"Fail")=2,$B20*$B$4,IF(AR33="Fail",AR20,0)))))</f>
        <v/>
      </c>
      <c r="AS61" s="106" t="str">
        <f>IF(AS20="","",IF(COUNTIF($B33:AS33,"Fail")&gt;=4,AS20*$B$6,IF(COUNTIF($B33:AS33,"Fail")=3,AS20*$B$5,IF(COUNTIF($B33:AS33,"Fail")=2,$B20*$B$4,IF(AS33="Fail",AS20,0)))))</f>
        <v/>
      </c>
      <c r="AT61" s="106" t="str">
        <f>IF(AT20="","",IF(COUNTIF($B33:AT33,"Fail")&gt;=4,AT20*$B$6,IF(COUNTIF($B33:AT33,"Fail")=3,AT20*$B$5,IF(COUNTIF($B33:AT33,"Fail")=2,$B20*$B$4,IF(AT33="Fail",AT20,0)))))</f>
        <v/>
      </c>
      <c r="AU61" s="106" t="str">
        <f>IF(AU20="","",IF(COUNTIF($B33:AU33,"Fail")&gt;=4,AU20*$B$6,IF(COUNTIF($B33:AU33,"Fail")=3,AU20*$B$5,IF(COUNTIF($B33:AU33,"Fail")=2,$B20*$B$4,IF(AU33="Fail",AU20,0)))))</f>
        <v/>
      </c>
      <c r="AV61" s="106" t="str">
        <f>IF(AV20="","",IF(COUNTIF($B33:AV33,"Fail")&gt;=4,AV20*$B$6,IF(COUNTIF($B33:AV33,"Fail")=3,AV20*$B$5,IF(COUNTIF($B33:AV33,"Fail")=2,$B20*$B$4,IF(AV33="Fail",AV20,0)))))</f>
        <v/>
      </c>
      <c r="AW61" s="107" t="str">
        <f>IF(AW20="","",IF(COUNTIF($B33:AW33,"Fail")&gt;=4,AW20*$B$6,IF(COUNTIF($B33:AW33,"Fail")=3,AW20*$B$5,IF(COUNTIF($B33:AW33,"Fail")=2,$B20*$B$4,IF(AW33="Fail",AW20,0)))))</f>
        <v/>
      </c>
      <c r="AX61" s="105" t="str">
        <f>IF(AX20="","",IF(COUNTIF($B33:AX33,"Fail")&gt;=4,AX20*$B$6,IF(COUNTIF($B33:AX33,"Fail")=3,AX20*$B$5,IF(COUNTIF($B33:AX33,"Fail")=2,$B20*$B$4,IF(AX33="Fail",AX20,0)))))</f>
        <v/>
      </c>
      <c r="AY61" s="106" t="str">
        <f>IF(AY20="","",IF(COUNTIF($B33:AY33,"Fail")&gt;=4,AY20*$B$6,IF(COUNTIF($B33:AY33,"Fail")=3,AY20*$B$5,IF(COUNTIF($B33:AY33,"Fail")=2,$B20*$B$4,IF(AY33="Fail",AY20,0)))))</f>
        <v/>
      </c>
      <c r="AZ61" s="106" t="str">
        <f>IF(AZ20="","",IF(COUNTIF($B33:AZ33,"Fail")&gt;=4,AZ20*$B$6,IF(COUNTIF($B33:AZ33,"Fail")=3,AZ20*$B$5,IF(COUNTIF($B33:AZ33,"Fail")=2,$B20*$B$4,IF(AZ33="Fail",AZ20,0)))))</f>
        <v/>
      </c>
      <c r="BA61" s="106" t="str">
        <f>IF(BA20="","",IF(COUNTIF($B33:BA33,"Fail")&gt;=4,BA20*$B$6,IF(COUNTIF($B33:BA33,"Fail")=3,BA20*$B$5,IF(COUNTIF($B33:BA33,"Fail")=2,$B20*$B$4,IF(BA33="Fail",BA20,0)))))</f>
        <v/>
      </c>
      <c r="BB61" s="106" t="str">
        <f>IF(BB20="","",IF(COUNTIF($B33:BB33,"Fail")&gt;=4,BB20*$B$6,IF(COUNTIF($B33:BB33,"Fail")=3,BB20*$B$5,IF(COUNTIF($B33:BB33,"Fail")=2,$B20*$B$4,IF(BB33="Fail",BB20,0)))))</f>
        <v/>
      </c>
      <c r="BC61" s="106" t="str">
        <f>IF(BC20="","",IF(COUNTIF($B33:BC33,"Fail")&gt;=4,BC20*$B$6,IF(COUNTIF($B33:BC33,"Fail")=3,BC20*$B$5,IF(COUNTIF($B33:BC33,"Fail")=2,$B20*$B$4,IF(BC33="Fail",BC20,0)))))</f>
        <v/>
      </c>
      <c r="BD61" s="106" t="str">
        <f>IF(BD20="","",IF(COUNTIF($B33:BD33,"Fail")&gt;=4,BD20*$B$6,IF(COUNTIF($B33:BD33,"Fail")=3,BD20*$B$5,IF(COUNTIF($B33:BD33,"Fail")=2,$B20*$B$4,IF(BD33="Fail",BD20,0)))))</f>
        <v/>
      </c>
      <c r="BE61" s="106" t="str">
        <f>IF(BE20="","",IF(COUNTIF($B33:BE33,"Fail")&gt;=4,BE20*$B$6,IF(COUNTIF($B33:BE33,"Fail")=3,BE20*$B$5,IF(COUNTIF($B33:BE33,"Fail")=2,$B20*$B$4,IF(BE33="Fail",BE20,0)))))</f>
        <v/>
      </c>
      <c r="BF61" s="106" t="str">
        <f>IF(BF20="","",IF(COUNTIF($B33:BF33,"Fail")&gt;=4,BF20*$B$6,IF(COUNTIF($B33:BF33,"Fail")=3,BF20*$B$5,IF(COUNTIF($B33:BF33,"Fail")=2,$B20*$B$4,IF(BF33="Fail",BF20,0)))))</f>
        <v/>
      </c>
      <c r="BG61" s="106" t="str">
        <f>IF(BG20="","",IF(COUNTIF($B33:BG33,"Fail")&gt;=4,BG20*$B$6,IF(COUNTIF($B33:BG33,"Fail")=3,BG20*$B$5,IF(COUNTIF($B33:BG33,"Fail")=2,$B20*$B$4,IF(BG33="Fail",BG20,0)))))</f>
        <v/>
      </c>
      <c r="BH61" s="106" t="str">
        <f>IF(BH20="","",IF(COUNTIF($B33:BH33,"Fail")&gt;=4,BH20*$B$6,IF(COUNTIF($B33:BH33,"Fail")=3,BH20*$B$5,IF(COUNTIF($B33:BH33,"Fail")=2,$B20*$B$4,IF(BH33="Fail",BH20,0)))))</f>
        <v/>
      </c>
      <c r="BI61" s="107" t="str">
        <f>IF(BI20="","",IF(COUNTIF($B33:BI33,"Fail")&gt;=4,BI20*$B$6,IF(COUNTIF($B33:BI33,"Fail")=3,BI20*$B$5,IF(COUNTIF($B33:BI33,"Fail")=2,$B20*$B$4,IF(BI33="Fail",BI20,0)))))</f>
        <v/>
      </c>
    </row>
    <row r="62" spans="1:61" ht="13" x14ac:dyDescent="0.25">
      <c r="A62" s="1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13" x14ac:dyDescent="0.25">
      <c r="A63" s="1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s="11" customFormat="1" ht="13.5" customHeight="1" x14ac:dyDescent="0.25">
      <c r="A64" s="140" t="s">
        <v>22</v>
      </c>
      <c r="B64" s="132" t="s">
        <v>11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 t="s">
        <v>12</v>
      </c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 t="s">
        <v>13</v>
      </c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 t="s">
        <v>14</v>
      </c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 t="s">
        <v>34</v>
      </c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</row>
    <row r="65" spans="1:61" s="12" customFormat="1" ht="13.5" thickBot="1" x14ac:dyDescent="0.3">
      <c r="A65" s="142"/>
      <c r="B65" s="47">
        <v>1</v>
      </c>
      <c r="C65" s="48">
        <v>2</v>
      </c>
      <c r="D65" s="48">
        <v>3</v>
      </c>
      <c r="E65" s="48">
        <v>4</v>
      </c>
      <c r="F65" s="48">
        <v>5</v>
      </c>
      <c r="G65" s="48">
        <v>6</v>
      </c>
      <c r="H65" s="48">
        <v>7</v>
      </c>
      <c r="I65" s="48">
        <v>8</v>
      </c>
      <c r="J65" s="48">
        <v>9</v>
      </c>
      <c r="K65" s="47">
        <v>10</v>
      </c>
      <c r="L65" s="48">
        <v>11</v>
      </c>
      <c r="M65" s="48">
        <v>12</v>
      </c>
      <c r="N65" s="48">
        <v>13</v>
      </c>
      <c r="O65" s="48">
        <v>14</v>
      </c>
      <c r="P65" s="48">
        <v>15</v>
      </c>
      <c r="Q65" s="48">
        <v>16</v>
      </c>
      <c r="R65" s="48">
        <v>17</v>
      </c>
      <c r="S65" s="48">
        <v>18</v>
      </c>
      <c r="T65" s="47">
        <v>19</v>
      </c>
      <c r="U65" s="48">
        <v>20</v>
      </c>
      <c r="V65" s="48">
        <v>21</v>
      </c>
      <c r="W65" s="48">
        <v>22</v>
      </c>
      <c r="X65" s="48">
        <v>23</v>
      </c>
      <c r="Y65" s="48">
        <v>24</v>
      </c>
      <c r="Z65" s="48">
        <v>25</v>
      </c>
      <c r="AA65" s="48">
        <v>26</v>
      </c>
      <c r="AB65" s="48">
        <v>27</v>
      </c>
      <c r="AC65" s="47">
        <v>28</v>
      </c>
      <c r="AD65" s="48">
        <v>29</v>
      </c>
      <c r="AE65" s="48">
        <v>30</v>
      </c>
      <c r="AF65" s="48">
        <v>31</v>
      </c>
      <c r="AG65" s="48">
        <v>32</v>
      </c>
      <c r="AH65" s="48">
        <v>33</v>
      </c>
      <c r="AI65" s="48">
        <v>34</v>
      </c>
      <c r="AJ65" s="48">
        <v>35</v>
      </c>
      <c r="AK65" s="48">
        <v>36</v>
      </c>
      <c r="AL65" s="47">
        <v>37</v>
      </c>
      <c r="AM65" s="48">
        <v>38</v>
      </c>
      <c r="AN65" s="48">
        <v>39</v>
      </c>
      <c r="AO65" s="48">
        <v>40</v>
      </c>
      <c r="AP65" s="48">
        <v>41</v>
      </c>
      <c r="AQ65" s="48">
        <v>42</v>
      </c>
      <c r="AR65" s="48">
        <v>43</v>
      </c>
      <c r="AS65" s="48">
        <v>44</v>
      </c>
      <c r="AT65" s="48">
        <v>45</v>
      </c>
      <c r="AU65" s="47">
        <v>46</v>
      </c>
      <c r="AV65" s="48">
        <v>47</v>
      </c>
      <c r="AW65" s="48">
        <v>48</v>
      </c>
      <c r="AX65" s="48">
        <v>49</v>
      </c>
      <c r="AY65" s="48">
        <v>50</v>
      </c>
      <c r="AZ65" s="48">
        <v>51</v>
      </c>
      <c r="BA65" s="48">
        <v>52</v>
      </c>
      <c r="BB65" s="48">
        <v>53</v>
      </c>
      <c r="BC65" s="48">
        <v>54</v>
      </c>
      <c r="BD65" s="48">
        <v>55</v>
      </c>
      <c r="BE65" s="48">
        <v>56</v>
      </c>
      <c r="BF65" s="48">
        <v>57</v>
      </c>
      <c r="BG65" s="48">
        <v>58</v>
      </c>
      <c r="BH65" s="48">
        <v>59</v>
      </c>
      <c r="BI65" s="48">
        <v>60</v>
      </c>
    </row>
    <row r="66" spans="1:61" s="15" customFormat="1" x14ac:dyDescent="0.25">
      <c r="A66" s="86" t="s">
        <v>42</v>
      </c>
      <c r="B66" s="99" t="str">
        <f>IF(B11="","",MAX(B38,B52))</f>
        <v/>
      </c>
      <c r="C66" s="100" t="str">
        <f>IF(C11="","",MAX(C38,C52))</f>
        <v/>
      </c>
      <c r="D66" s="100" t="str">
        <f>IF(D11="","",MAX(D38,D52))</f>
        <v/>
      </c>
      <c r="E66" s="100" t="str">
        <f t="shared" ref="E66:BI66" si="13">IF(E11="","",MAX(E38,E52))</f>
        <v/>
      </c>
      <c r="F66" s="100" t="str">
        <f t="shared" si="13"/>
        <v/>
      </c>
      <c r="G66" s="100" t="str">
        <f t="shared" si="13"/>
        <v/>
      </c>
      <c r="H66" s="100" t="str">
        <f t="shared" si="13"/>
        <v/>
      </c>
      <c r="I66" s="100" t="str">
        <f t="shared" si="13"/>
        <v/>
      </c>
      <c r="J66" s="100" t="str">
        <f t="shared" si="13"/>
        <v/>
      </c>
      <c r="K66" s="100" t="str">
        <f t="shared" si="13"/>
        <v/>
      </c>
      <c r="L66" s="100" t="str">
        <f t="shared" si="13"/>
        <v/>
      </c>
      <c r="M66" s="101" t="str">
        <f t="shared" si="13"/>
        <v/>
      </c>
      <c r="N66" s="99" t="str">
        <f t="shared" si="13"/>
        <v/>
      </c>
      <c r="O66" s="100" t="str">
        <f t="shared" si="13"/>
        <v/>
      </c>
      <c r="P66" s="100" t="str">
        <f t="shared" si="13"/>
        <v/>
      </c>
      <c r="Q66" s="100" t="str">
        <f t="shared" si="13"/>
        <v/>
      </c>
      <c r="R66" s="100" t="str">
        <f t="shared" si="13"/>
        <v/>
      </c>
      <c r="S66" s="100" t="str">
        <f t="shared" si="13"/>
        <v/>
      </c>
      <c r="T66" s="100" t="str">
        <f t="shared" si="13"/>
        <v/>
      </c>
      <c r="U66" s="100" t="str">
        <f t="shared" si="13"/>
        <v/>
      </c>
      <c r="V66" s="100" t="str">
        <f t="shared" si="13"/>
        <v/>
      </c>
      <c r="W66" s="100" t="str">
        <f t="shared" si="13"/>
        <v/>
      </c>
      <c r="X66" s="100" t="str">
        <f t="shared" si="13"/>
        <v/>
      </c>
      <c r="Y66" s="101" t="str">
        <f t="shared" si="13"/>
        <v/>
      </c>
      <c r="Z66" s="99" t="str">
        <f t="shared" si="13"/>
        <v/>
      </c>
      <c r="AA66" s="100" t="str">
        <f t="shared" si="13"/>
        <v/>
      </c>
      <c r="AB66" s="100" t="str">
        <f t="shared" si="13"/>
        <v/>
      </c>
      <c r="AC66" s="100" t="str">
        <f t="shared" si="13"/>
        <v/>
      </c>
      <c r="AD66" s="100" t="str">
        <f t="shared" si="13"/>
        <v/>
      </c>
      <c r="AE66" s="100" t="str">
        <f t="shared" si="13"/>
        <v/>
      </c>
      <c r="AF66" s="100" t="str">
        <f t="shared" si="13"/>
        <v/>
      </c>
      <c r="AG66" s="100" t="str">
        <f t="shared" si="13"/>
        <v/>
      </c>
      <c r="AH66" s="100" t="str">
        <f t="shared" si="13"/>
        <v/>
      </c>
      <c r="AI66" s="100" t="str">
        <f t="shared" si="13"/>
        <v/>
      </c>
      <c r="AJ66" s="100" t="str">
        <f t="shared" si="13"/>
        <v/>
      </c>
      <c r="AK66" s="101" t="str">
        <f t="shared" si="13"/>
        <v/>
      </c>
      <c r="AL66" s="99" t="str">
        <f t="shared" si="13"/>
        <v/>
      </c>
      <c r="AM66" s="100" t="str">
        <f t="shared" si="13"/>
        <v/>
      </c>
      <c r="AN66" s="100" t="str">
        <f t="shared" si="13"/>
        <v/>
      </c>
      <c r="AO66" s="100" t="str">
        <f t="shared" si="13"/>
        <v/>
      </c>
      <c r="AP66" s="100" t="str">
        <f t="shared" si="13"/>
        <v/>
      </c>
      <c r="AQ66" s="100" t="str">
        <f t="shared" si="13"/>
        <v/>
      </c>
      <c r="AR66" s="100" t="str">
        <f t="shared" si="13"/>
        <v/>
      </c>
      <c r="AS66" s="100" t="str">
        <f t="shared" si="13"/>
        <v/>
      </c>
      <c r="AT66" s="100" t="str">
        <f t="shared" si="13"/>
        <v/>
      </c>
      <c r="AU66" s="100" t="str">
        <f t="shared" si="13"/>
        <v/>
      </c>
      <c r="AV66" s="100" t="str">
        <f t="shared" si="13"/>
        <v/>
      </c>
      <c r="AW66" s="101" t="str">
        <f t="shared" si="13"/>
        <v/>
      </c>
      <c r="AX66" s="99" t="str">
        <f t="shared" si="13"/>
        <v/>
      </c>
      <c r="AY66" s="100" t="str">
        <f t="shared" si="13"/>
        <v/>
      </c>
      <c r="AZ66" s="100" t="str">
        <f t="shared" si="13"/>
        <v/>
      </c>
      <c r="BA66" s="100" t="str">
        <f t="shared" si="13"/>
        <v/>
      </c>
      <c r="BB66" s="100" t="str">
        <f t="shared" si="13"/>
        <v/>
      </c>
      <c r="BC66" s="100" t="str">
        <f t="shared" si="13"/>
        <v/>
      </c>
      <c r="BD66" s="100" t="str">
        <f t="shared" si="13"/>
        <v/>
      </c>
      <c r="BE66" s="100" t="str">
        <f t="shared" si="13"/>
        <v/>
      </c>
      <c r="BF66" s="100" t="str">
        <f t="shared" si="13"/>
        <v/>
      </c>
      <c r="BG66" s="100" t="str">
        <f t="shared" si="13"/>
        <v/>
      </c>
      <c r="BH66" s="100" t="str">
        <f t="shared" si="13"/>
        <v/>
      </c>
      <c r="BI66" s="101" t="str">
        <f t="shared" si="13"/>
        <v/>
      </c>
    </row>
    <row r="67" spans="1:61" s="15" customFormat="1" x14ac:dyDescent="0.25">
      <c r="A67" s="87" t="s">
        <v>43</v>
      </c>
      <c r="B67" s="102" t="str">
        <f t="shared" ref="B67:C75" si="14">IF(B12="","",MAX(B39,B53))</f>
        <v/>
      </c>
      <c r="C67" s="103" t="str">
        <f t="shared" si="14"/>
        <v/>
      </c>
      <c r="D67" s="103" t="str">
        <f t="shared" ref="D67:BI67" si="15">IF(D12="","",MAX(D39,D53))</f>
        <v/>
      </c>
      <c r="E67" s="103" t="str">
        <f t="shared" si="15"/>
        <v/>
      </c>
      <c r="F67" s="103" t="str">
        <f t="shared" si="15"/>
        <v/>
      </c>
      <c r="G67" s="103" t="str">
        <f t="shared" si="15"/>
        <v/>
      </c>
      <c r="H67" s="103" t="str">
        <f t="shared" si="15"/>
        <v/>
      </c>
      <c r="I67" s="103" t="str">
        <f t="shared" si="15"/>
        <v/>
      </c>
      <c r="J67" s="103" t="str">
        <f t="shared" si="15"/>
        <v/>
      </c>
      <c r="K67" s="103" t="str">
        <f t="shared" si="15"/>
        <v/>
      </c>
      <c r="L67" s="103" t="str">
        <f t="shared" si="15"/>
        <v/>
      </c>
      <c r="M67" s="104" t="str">
        <f t="shared" si="15"/>
        <v/>
      </c>
      <c r="N67" s="102" t="str">
        <f t="shared" si="15"/>
        <v/>
      </c>
      <c r="O67" s="103" t="str">
        <f t="shared" si="15"/>
        <v/>
      </c>
      <c r="P67" s="103" t="str">
        <f t="shared" si="15"/>
        <v/>
      </c>
      <c r="Q67" s="103" t="str">
        <f t="shared" si="15"/>
        <v/>
      </c>
      <c r="R67" s="103" t="str">
        <f t="shared" si="15"/>
        <v/>
      </c>
      <c r="S67" s="103" t="str">
        <f t="shared" si="15"/>
        <v/>
      </c>
      <c r="T67" s="103" t="str">
        <f t="shared" si="15"/>
        <v/>
      </c>
      <c r="U67" s="103" t="str">
        <f t="shared" si="15"/>
        <v/>
      </c>
      <c r="V67" s="103" t="str">
        <f t="shared" si="15"/>
        <v/>
      </c>
      <c r="W67" s="103" t="str">
        <f t="shared" si="15"/>
        <v/>
      </c>
      <c r="X67" s="103" t="str">
        <f t="shared" si="15"/>
        <v/>
      </c>
      <c r="Y67" s="104" t="str">
        <f t="shared" si="15"/>
        <v/>
      </c>
      <c r="Z67" s="102" t="str">
        <f t="shared" si="15"/>
        <v/>
      </c>
      <c r="AA67" s="103" t="str">
        <f t="shared" si="15"/>
        <v/>
      </c>
      <c r="AB67" s="103" t="str">
        <f t="shared" si="15"/>
        <v/>
      </c>
      <c r="AC67" s="103" t="str">
        <f t="shared" si="15"/>
        <v/>
      </c>
      <c r="AD67" s="103" t="str">
        <f t="shared" si="15"/>
        <v/>
      </c>
      <c r="AE67" s="103" t="str">
        <f t="shared" si="15"/>
        <v/>
      </c>
      <c r="AF67" s="103" t="str">
        <f t="shared" si="15"/>
        <v/>
      </c>
      <c r="AG67" s="103" t="str">
        <f t="shared" si="15"/>
        <v/>
      </c>
      <c r="AH67" s="103" t="str">
        <f t="shared" si="15"/>
        <v/>
      </c>
      <c r="AI67" s="103" t="str">
        <f t="shared" si="15"/>
        <v/>
      </c>
      <c r="AJ67" s="103" t="str">
        <f t="shared" si="15"/>
        <v/>
      </c>
      <c r="AK67" s="104" t="str">
        <f t="shared" si="15"/>
        <v/>
      </c>
      <c r="AL67" s="102" t="str">
        <f t="shared" si="15"/>
        <v/>
      </c>
      <c r="AM67" s="103" t="str">
        <f t="shared" si="15"/>
        <v/>
      </c>
      <c r="AN67" s="103" t="str">
        <f t="shared" si="15"/>
        <v/>
      </c>
      <c r="AO67" s="103" t="str">
        <f t="shared" si="15"/>
        <v/>
      </c>
      <c r="AP67" s="103" t="str">
        <f t="shared" si="15"/>
        <v/>
      </c>
      <c r="AQ67" s="103" t="str">
        <f t="shared" si="15"/>
        <v/>
      </c>
      <c r="AR67" s="103" t="str">
        <f t="shared" si="15"/>
        <v/>
      </c>
      <c r="AS67" s="103" t="str">
        <f t="shared" si="15"/>
        <v/>
      </c>
      <c r="AT67" s="103" t="str">
        <f t="shared" si="15"/>
        <v/>
      </c>
      <c r="AU67" s="103" t="str">
        <f t="shared" si="15"/>
        <v/>
      </c>
      <c r="AV67" s="103" t="str">
        <f t="shared" si="15"/>
        <v/>
      </c>
      <c r="AW67" s="104" t="str">
        <f t="shared" si="15"/>
        <v/>
      </c>
      <c r="AX67" s="102" t="str">
        <f t="shared" si="15"/>
        <v/>
      </c>
      <c r="AY67" s="103" t="str">
        <f t="shared" si="15"/>
        <v/>
      </c>
      <c r="AZ67" s="103" t="str">
        <f t="shared" si="15"/>
        <v/>
      </c>
      <c r="BA67" s="103" t="str">
        <f t="shared" si="15"/>
        <v/>
      </c>
      <c r="BB67" s="103" t="str">
        <f t="shared" si="15"/>
        <v/>
      </c>
      <c r="BC67" s="103" t="str">
        <f t="shared" si="15"/>
        <v/>
      </c>
      <c r="BD67" s="103" t="str">
        <f t="shared" si="15"/>
        <v/>
      </c>
      <c r="BE67" s="103" t="str">
        <f t="shared" si="15"/>
        <v/>
      </c>
      <c r="BF67" s="103" t="str">
        <f t="shared" si="15"/>
        <v/>
      </c>
      <c r="BG67" s="103" t="str">
        <f t="shared" si="15"/>
        <v/>
      </c>
      <c r="BH67" s="103" t="str">
        <f t="shared" si="15"/>
        <v/>
      </c>
      <c r="BI67" s="104" t="str">
        <f t="shared" si="15"/>
        <v/>
      </c>
    </row>
    <row r="68" spans="1:61" s="15" customFormat="1" x14ac:dyDescent="0.25">
      <c r="A68" s="87" t="s">
        <v>44</v>
      </c>
      <c r="B68" s="102" t="str">
        <f t="shared" si="14"/>
        <v/>
      </c>
      <c r="C68" s="103" t="str">
        <f t="shared" si="14"/>
        <v/>
      </c>
      <c r="D68" s="103" t="str">
        <f t="shared" ref="D68:BI68" si="16">IF(D13="","",MAX(D40,D54))</f>
        <v/>
      </c>
      <c r="E68" s="103" t="str">
        <f t="shared" si="16"/>
        <v/>
      </c>
      <c r="F68" s="103" t="str">
        <f t="shared" si="16"/>
        <v/>
      </c>
      <c r="G68" s="103" t="str">
        <f t="shared" si="16"/>
        <v/>
      </c>
      <c r="H68" s="103" t="str">
        <f t="shared" si="16"/>
        <v/>
      </c>
      <c r="I68" s="103" t="str">
        <f t="shared" si="16"/>
        <v/>
      </c>
      <c r="J68" s="103" t="str">
        <f t="shared" si="16"/>
        <v/>
      </c>
      <c r="K68" s="103" t="str">
        <f t="shared" si="16"/>
        <v/>
      </c>
      <c r="L68" s="103" t="str">
        <f t="shared" si="16"/>
        <v/>
      </c>
      <c r="M68" s="104" t="str">
        <f t="shared" si="16"/>
        <v/>
      </c>
      <c r="N68" s="102" t="str">
        <f t="shared" si="16"/>
        <v/>
      </c>
      <c r="O68" s="103" t="str">
        <f t="shared" si="16"/>
        <v/>
      </c>
      <c r="P68" s="103" t="str">
        <f t="shared" si="16"/>
        <v/>
      </c>
      <c r="Q68" s="103" t="str">
        <f t="shared" si="16"/>
        <v/>
      </c>
      <c r="R68" s="103" t="str">
        <f t="shared" si="16"/>
        <v/>
      </c>
      <c r="S68" s="103" t="str">
        <f t="shared" si="16"/>
        <v/>
      </c>
      <c r="T68" s="103" t="str">
        <f t="shared" si="16"/>
        <v/>
      </c>
      <c r="U68" s="103" t="str">
        <f t="shared" si="16"/>
        <v/>
      </c>
      <c r="V68" s="103" t="str">
        <f t="shared" si="16"/>
        <v/>
      </c>
      <c r="W68" s="103" t="str">
        <f t="shared" si="16"/>
        <v/>
      </c>
      <c r="X68" s="103" t="str">
        <f t="shared" si="16"/>
        <v/>
      </c>
      <c r="Y68" s="104" t="str">
        <f t="shared" si="16"/>
        <v/>
      </c>
      <c r="Z68" s="102" t="str">
        <f t="shared" si="16"/>
        <v/>
      </c>
      <c r="AA68" s="103" t="str">
        <f t="shared" si="16"/>
        <v/>
      </c>
      <c r="AB68" s="103" t="str">
        <f t="shared" si="16"/>
        <v/>
      </c>
      <c r="AC68" s="103" t="str">
        <f t="shared" si="16"/>
        <v/>
      </c>
      <c r="AD68" s="103" t="str">
        <f t="shared" si="16"/>
        <v/>
      </c>
      <c r="AE68" s="103" t="str">
        <f t="shared" si="16"/>
        <v/>
      </c>
      <c r="AF68" s="103" t="str">
        <f t="shared" si="16"/>
        <v/>
      </c>
      <c r="AG68" s="103" t="str">
        <f t="shared" si="16"/>
        <v/>
      </c>
      <c r="AH68" s="103" t="str">
        <f t="shared" si="16"/>
        <v/>
      </c>
      <c r="AI68" s="103" t="str">
        <f t="shared" si="16"/>
        <v/>
      </c>
      <c r="AJ68" s="103" t="str">
        <f t="shared" si="16"/>
        <v/>
      </c>
      <c r="AK68" s="104" t="str">
        <f t="shared" si="16"/>
        <v/>
      </c>
      <c r="AL68" s="102" t="str">
        <f t="shared" si="16"/>
        <v/>
      </c>
      <c r="AM68" s="103" t="str">
        <f t="shared" si="16"/>
        <v/>
      </c>
      <c r="AN68" s="103" t="str">
        <f t="shared" si="16"/>
        <v/>
      </c>
      <c r="AO68" s="103" t="str">
        <f t="shared" si="16"/>
        <v/>
      </c>
      <c r="AP68" s="103" t="str">
        <f t="shared" si="16"/>
        <v/>
      </c>
      <c r="AQ68" s="103" t="str">
        <f t="shared" si="16"/>
        <v/>
      </c>
      <c r="AR68" s="103" t="str">
        <f t="shared" si="16"/>
        <v/>
      </c>
      <c r="AS68" s="103" t="str">
        <f t="shared" si="16"/>
        <v/>
      </c>
      <c r="AT68" s="103" t="str">
        <f t="shared" si="16"/>
        <v/>
      </c>
      <c r="AU68" s="103" t="str">
        <f t="shared" si="16"/>
        <v/>
      </c>
      <c r="AV68" s="103" t="str">
        <f t="shared" si="16"/>
        <v/>
      </c>
      <c r="AW68" s="104" t="str">
        <f t="shared" si="16"/>
        <v/>
      </c>
      <c r="AX68" s="102" t="str">
        <f t="shared" si="16"/>
        <v/>
      </c>
      <c r="AY68" s="103" t="str">
        <f t="shared" si="16"/>
        <v/>
      </c>
      <c r="AZ68" s="103" t="str">
        <f t="shared" si="16"/>
        <v/>
      </c>
      <c r="BA68" s="103" t="str">
        <f t="shared" si="16"/>
        <v/>
      </c>
      <c r="BB68" s="103" t="str">
        <f t="shared" si="16"/>
        <v/>
      </c>
      <c r="BC68" s="103" t="str">
        <f t="shared" si="16"/>
        <v/>
      </c>
      <c r="BD68" s="103" t="str">
        <f t="shared" si="16"/>
        <v/>
      </c>
      <c r="BE68" s="103" t="str">
        <f t="shared" si="16"/>
        <v/>
      </c>
      <c r="BF68" s="103" t="str">
        <f t="shared" si="16"/>
        <v/>
      </c>
      <c r="BG68" s="103" t="str">
        <f t="shared" si="16"/>
        <v/>
      </c>
      <c r="BH68" s="103" t="str">
        <f t="shared" si="16"/>
        <v/>
      </c>
      <c r="BI68" s="104" t="str">
        <f t="shared" si="16"/>
        <v/>
      </c>
    </row>
    <row r="69" spans="1:61" s="15" customFormat="1" x14ac:dyDescent="0.25">
      <c r="A69" s="87" t="s">
        <v>45</v>
      </c>
      <c r="B69" s="102" t="str">
        <f t="shared" si="14"/>
        <v/>
      </c>
      <c r="C69" s="103" t="str">
        <f t="shared" si="14"/>
        <v/>
      </c>
      <c r="D69" s="103" t="str">
        <f t="shared" ref="D69:BI69" si="17">IF(D14="","",MAX(D41,D55))</f>
        <v/>
      </c>
      <c r="E69" s="103" t="str">
        <f t="shared" si="17"/>
        <v/>
      </c>
      <c r="F69" s="103" t="str">
        <f t="shared" si="17"/>
        <v/>
      </c>
      <c r="G69" s="103" t="str">
        <f t="shared" si="17"/>
        <v/>
      </c>
      <c r="H69" s="103" t="str">
        <f t="shared" si="17"/>
        <v/>
      </c>
      <c r="I69" s="103" t="str">
        <f t="shared" si="17"/>
        <v/>
      </c>
      <c r="J69" s="103" t="str">
        <f t="shared" si="17"/>
        <v/>
      </c>
      <c r="K69" s="103" t="str">
        <f t="shared" si="17"/>
        <v/>
      </c>
      <c r="L69" s="103" t="str">
        <f t="shared" si="17"/>
        <v/>
      </c>
      <c r="M69" s="104" t="str">
        <f t="shared" si="17"/>
        <v/>
      </c>
      <c r="N69" s="102" t="str">
        <f t="shared" si="17"/>
        <v/>
      </c>
      <c r="O69" s="103" t="str">
        <f t="shared" si="17"/>
        <v/>
      </c>
      <c r="P69" s="103" t="str">
        <f t="shared" si="17"/>
        <v/>
      </c>
      <c r="Q69" s="103" t="str">
        <f t="shared" si="17"/>
        <v/>
      </c>
      <c r="R69" s="103" t="str">
        <f t="shared" si="17"/>
        <v/>
      </c>
      <c r="S69" s="103" t="str">
        <f t="shared" si="17"/>
        <v/>
      </c>
      <c r="T69" s="103" t="str">
        <f t="shared" si="17"/>
        <v/>
      </c>
      <c r="U69" s="103" t="str">
        <f t="shared" si="17"/>
        <v/>
      </c>
      <c r="V69" s="103" t="str">
        <f t="shared" si="17"/>
        <v/>
      </c>
      <c r="W69" s="103" t="str">
        <f t="shared" si="17"/>
        <v/>
      </c>
      <c r="X69" s="103" t="str">
        <f t="shared" si="17"/>
        <v/>
      </c>
      <c r="Y69" s="104" t="str">
        <f t="shared" si="17"/>
        <v/>
      </c>
      <c r="Z69" s="102" t="str">
        <f t="shared" si="17"/>
        <v/>
      </c>
      <c r="AA69" s="103" t="str">
        <f t="shared" si="17"/>
        <v/>
      </c>
      <c r="AB69" s="103" t="str">
        <f t="shared" si="17"/>
        <v/>
      </c>
      <c r="AC69" s="103" t="str">
        <f t="shared" si="17"/>
        <v/>
      </c>
      <c r="AD69" s="103" t="str">
        <f t="shared" si="17"/>
        <v/>
      </c>
      <c r="AE69" s="103" t="str">
        <f t="shared" si="17"/>
        <v/>
      </c>
      <c r="AF69" s="103" t="str">
        <f t="shared" si="17"/>
        <v/>
      </c>
      <c r="AG69" s="103" t="str">
        <f t="shared" si="17"/>
        <v/>
      </c>
      <c r="AH69" s="103" t="str">
        <f t="shared" si="17"/>
        <v/>
      </c>
      <c r="AI69" s="103" t="str">
        <f t="shared" si="17"/>
        <v/>
      </c>
      <c r="AJ69" s="103" t="str">
        <f t="shared" si="17"/>
        <v/>
      </c>
      <c r="AK69" s="104" t="str">
        <f t="shared" si="17"/>
        <v/>
      </c>
      <c r="AL69" s="102" t="str">
        <f t="shared" si="17"/>
        <v/>
      </c>
      <c r="AM69" s="103" t="str">
        <f t="shared" si="17"/>
        <v/>
      </c>
      <c r="AN69" s="103" t="str">
        <f t="shared" si="17"/>
        <v/>
      </c>
      <c r="AO69" s="103" t="str">
        <f t="shared" si="17"/>
        <v/>
      </c>
      <c r="AP69" s="103" t="str">
        <f t="shared" si="17"/>
        <v/>
      </c>
      <c r="AQ69" s="103" t="str">
        <f t="shared" si="17"/>
        <v/>
      </c>
      <c r="AR69" s="103" t="str">
        <f t="shared" si="17"/>
        <v/>
      </c>
      <c r="AS69" s="103" t="str">
        <f t="shared" si="17"/>
        <v/>
      </c>
      <c r="AT69" s="103" t="str">
        <f t="shared" si="17"/>
        <v/>
      </c>
      <c r="AU69" s="103" t="str">
        <f t="shared" si="17"/>
        <v/>
      </c>
      <c r="AV69" s="103" t="str">
        <f t="shared" si="17"/>
        <v/>
      </c>
      <c r="AW69" s="104" t="str">
        <f t="shared" si="17"/>
        <v/>
      </c>
      <c r="AX69" s="102" t="str">
        <f t="shared" si="17"/>
        <v/>
      </c>
      <c r="AY69" s="103" t="str">
        <f t="shared" si="17"/>
        <v/>
      </c>
      <c r="AZ69" s="103" t="str">
        <f t="shared" si="17"/>
        <v/>
      </c>
      <c r="BA69" s="103" t="str">
        <f t="shared" si="17"/>
        <v/>
      </c>
      <c r="BB69" s="103" t="str">
        <f t="shared" si="17"/>
        <v/>
      </c>
      <c r="BC69" s="103" t="str">
        <f t="shared" si="17"/>
        <v/>
      </c>
      <c r="BD69" s="103" t="str">
        <f t="shared" si="17"/>
        <v/>
      </c>
      <c r="BE69" s="103" t="str">
        <f t="shared" si="17"/>
        <v/>
      </c>
      <c r="BF69" s="103" t="str">
        <f t="shared" si="17"/>
        <v/>
      </c>
      <c r="BG69" s="103" t="str">
        <f t="shared" si="17"/>
        <v/>
      </c>
      <c r="BH69" s="103" t="str">
        <f t="shared" si="17"/>
        <v/>
      </c>
      <c r="BI69" s="104" t="str">
        <f t="shared" si="17"/>
        <v/>
      </c>
    </row>
    <row r="70" spans="1:61" s="15" customFormat="1" x14ac:dyDescent="0.25">
      <c r="A70" s="87" t="s">
        <v>46</v>
      </c>
      <c r="B70" s="102" t="str">
        <f t="shared" si="14"/>
        <v/>
      </c>
      <c r="C70" s="103" t="str">
        <f t="shared" si="14"/>
        <v/>
      </c>
      <c r="D70" s="103" t="str">
        <f t="shared" ref="D70:BI70" si="18">IF(D15="","",MAX(D42,D56))</f>
        <v/>
      </c>
      <c r="E70" s="103" t="str">
        <f t="shared" si="18"/>
        <v/>
      </c>
      <c r="F70" s="103" t="str">
        <f t="shared" si="18"/>
        <v/>
      </c>
      <c r="G70" s="103" t="str">
        <f t="shared" si="18"/>
        <v/>
      </c>
      <c r="H70" s="103" t="str">
        <f t="shared" si="18"/>
        <v/>
      </c>
      <c r="I70" s="103" t="str">
        <f t="shared" si="18"/>
        <v/>
      </c>
      <c r="J70" s="103" t="str">
        <f t="shared" si="18"/>
        <v/>
      </c>
      <c r="K70" s="103" t="str">
        <f t="shared" si="18"/>
        <v/>
      </c>
      <c r="L70" s="103" t="str">
        <f t="shared" si="18"/>
        <v/>
      </c>
      <c r="M70" s="104" t="str">
        <f t="shared" si="18"/>
        <v/>
      </c>
      <c r="N70" s="102" t="str">
        <f t="shared" si="18"/>
        <v/>
      </c>
      <c r="O70" s="103" t="str">
        <f t="shared" si="18"/>
        <v/>
      </c>
      <c r="P70" s="103" t="str">
        <f t="shared" si="18"/>
        <v/>
      </c>
      <c r="Q70" s="103" t="str">
        <f t="shared" si="18"/>
        <v/>
      </c>
      <c r="R70" s="103" t="str">
        <f t="shared" si="18"/>
        <v/>
      </c>
      <c r="S70" s="103" t="str">
        <f t="shared" si="18"/>
        <v/>
      </c>
      <c r="T70" s="103" t="str">
        <f t="shared" si="18"/>
        <v/>
      </c>
      <c r="U70" s="103" t="str">
        <f t="shared" si="18"/>
        <v/>
      </c>
      <c r="V70" s="103" t="str">
        <f t="shared" si="18"/>
        <v/>
      </c>
      <c r="W70" s="103" t="str">
        <f t="shared" si="18"/>
        <v/>
      </c>
      <c r="X70" s="103" t="str">
        <f t="shared" si="18"/>
        <v/>
      </c>
      <c r="Y70" s="104" t="str">
        <f t="shared" si="18"/>
        <v/>
      </c>
      <c r="Z70" s="102" t="str">
        <f t="shared" si="18"/>
        <v/>
      </c>
      <c r="AA70" s="103" t="str">
        <f t="shared" si="18"/>
        <v/>
      </c>
      <c r="AB70" s="103" t="str">
        <f t="shared" si="18"/>
        <v/>
      </c>
      <c r="AC70" s="103" t="str">
        <f t="shared" si="18"/>
        <v/>
      </c>
      <c r="AD70" s="103" t="str">
        <f t="shared" si="18"/>
        <v/>
      </c>
      <c r="AE70" s="103" t="str">
        <f t="shared" si="18"/>
        <v/>
      </c>
      <c r="AF70" s="103" t="str">
        <f t="shared" si="18"/>
        <v/>
      </c>
      <c r="AG70" s="103" t="str">
        <f t="shared" si="18"/>
        <v/>
      </c>
      <c r="AH70" s="103" t="str">
        <f t="shared" si="18"/>
        <v/>
      </c>
      <c r="AI70" s="103" t="str">
        <f t="shared" si="18"/>
        <v/>
      </c>
      <c r="AJ70" s="103" t="str">
        <f t="shared" si="18"/>
        <v/>
      </c>
      <c r="AK70" s="104" t="str">
        <f t="shared" si="18"/>
        <v/>
      </c>
      <c r="AL70" s="102" t="str">
        <f t="shared" si="18"/>
        <v/>
      </c>
      <c r="AM70" s="103" t="str">
        <f t="shared" si="18"/>
        <v/>
      </c>
      <c r="AN70" s="103" t="str">
        <f t="shared" si="18"/>
        <v/>
      </c>
      <c r="AO70" s="103" t="str">
        <f t="shared" si="18"/>
        <v/>
      </c>
      <c r="AP70" s="103" t="str">
        <f t="shared" si="18"/>
        <v/>
      </c>
      <c r="AQ70" s="103" t="str">
        <f t="shared" si="18"/>
        <v/>
      </c>
      <c r="AR70" s="103" t="str">
        <f t="shared" si="18"/>
        <v/>
      </c>
      <c r="AS70" s="103" t="str">
        <f t="shared" si="18"/>
        <v/>
      </c>
      <c r="AT70" s="103" t="str">
        <f t="shared" si="18"/>
        <v/>
      </c>
      <c r="AU70" s="103" t="str">
        <f t="shared" si="18"/>
        <v/>
      </c>
      <c r="AV70" s="103" t="str">
        <f t="shared" si="18"/>
        <v/>
      </c>
      <c r="AW70" s="104" t="str">
        <f t="shared" si="18"/>
        <v/>
      </c>
      <c r="AX70" s="102" t="str">
        <f t="shared" si="18"/>
        <v/>
      </c>
      <c r="AY70" s="103" t="str">
        <f t="shared" si="18"/>
        <v/>
      </c>
      <c r="AZ70" s="103" t="str">
        <f t="shared" si="18"/>
        <v/>
      </c>
      <c r="BA70" s="103" t="str">
        <f t="shared" si="18"/>
        <v/>
      </c>
      <c r="BB70" s="103" t="str">
        <f t="shared" si="18"/>
        <v/>
      </c>
      <c r="BC70" s="103" t="str">
        <f t="shared" si="18"/>
        <v/>
      </c>
      <c r="BD70" s="103" t="str">
        <f t="shared" si="18"/>
        <v/>
      </c>
      <c r="BE70" s="103" t="str">
        <f t="shared" si="18"/>
        <v/>
      </c>
      <c r="BF70" s="103" t="str">
        <f t="shared" si="18"/>
        <v/>
      </c>
      <c r="BG70" s="103" t="str">
        <f t="shared" si="18"/>
        <v/>
      </c>
      <c r="BH70" s="103" t="str">
        <f t="shared" si="18"/>
        <v/>
      </c>
      <c r="BI70" s="104" t="str">
        <f t="shared" si="18"/>
        <v/>
      </c>
    </row>
    <row r="71" spans="1:61" s="15" customFormat="1" x14ac:dyDescent="0.25">
      <c r="A71" s="88" t="s">
        <v>47</v>
      </c>
      <c r="B71" s="102" t="str">
        <f t="shared" si="14"/>
        <v/>
      </c>
      <c r="C71" s="103" t="str">
        <f t="shared" si="14"/>
        <v/>
      </c>
      <c r="D71" s="103" t="str">
        <f t="shared" ref="D71:BI71" si="19">IF(D16="","",MAX(D43,D57))</f>
        <v/>
      </c>
      <c r="E71" s="103" t="str">
        <f t="shared" si="19"/>
        <v/>
      </c>
      <c r="F71" s="103" t="str">
        <f t="shared" si="19"/>
        <v/>
      </c>
      <c r="G71" s="103" t="str">
        <f t="shared" si="19"/>
        <v/>
      </c>
      <c r="H71" s="103" t="str">
        <f t="shared" si="19"/>
        <v/>
      </c>
      <c r="I71" s="103" t="str">
        <f t="shared" si="19"/>
        <v/>
      </c>
      <c r="J71" s="103" t="str">
        <f t="shared" si="19"/>
        <v/>
      </c>
      <c r="K71" s="103" t="str">
        <f t="shared" si="19"/>
        <v/>
      </c>
      <c r="L71" s="103" t="str">
        <f t="shared" si="19"/>
        <v/>
      </c>
      <c r="M71" s="104" t="str">
        <f t="shared" si="19"/>
        <v/>
      </c>
      <c r="N71" s="102" t="str">
        <f t="shared" si="19"/>
        <v/>
      </c>
      <c r="O71" s="103" t="str">
        <f t="shared" si="19"/>
        <v/>
      </c>
      <c r="P71" s="103" t="str">
        <f t="shared" si="19"/>
        <v/>
      </c>
      <c r="Q71" s="103" t="str">
        <f t="shared" si="19"/>
        <v/>
      </c>
      <c r="R71" s="103" t="str">
        <f t="shared" si="19"/>
        <v/>
      </c>
      <c r="S71" s="103" t="str">
        <f t="shared" si="19"/>
        <v/>
      </c>
      <c r="T71" s="103" t="str">
        <f t="shared" si="19"/>
        <v/>
      </c>
      <c r="U71" s="103" t="str">
        <f t="shared" si="19"/>
        <v/>
      </c>
      <c r="V71" s="103" t="str">
        <f t="shared" si="19"/>
        <v/>
      </c>
      <c r="W71" s="103" t="str">
        <f t="shared" si="19"/>
        <v/>
      </c>
      <c r="X71" s="103" t="str">
        <f t="shared" si="19"/>
        <v/>
      </c>
      <c r="Y71" s="104" t="str">
        <f t="shared" si="19"/>
        <v/>
      </c>
      <c r="Z71" s="102" t="str">
        <f t="shared" si="19"/>
        <v/>
      </c>
      <c r="AA71" s="103" t="str">
        <f t="shared" si="19"/>
        <v/>
      </c>
      <c r="AB71" s="103" t="str">
        <f t="shared" si="19"/>
        <v/>
      </c>
      <c r="AC71" s="103" t="str">
        <f t="shared" si="19"/>
        <v/>
      </c>
      <c r="AD71" s="103" t="str">
        <f t="shared" si="19"/>
        <v/>
      </c>
      <c r="AE71" s="103" t="str">
        <f t="shared" si="19"/>
        <v/>
      </c>
      <c r="AF71" s="103" t="str">
        <f t="shared" si="19"/>
        <v/>
      </c>
      <c r="AG71" s="103" t="str">
        <f t="shared" si="19"/>
        <v/>
      </c>
      <c r="AH71" s="103" t="str">
        <f t="shared" si="19"/>
        <v/>
      </c>
      <c r="AI71" s="103" t="str">
        <f t="shared" si="19"/>
        <v/>
      </c>
      <c r="AJ71" s="103" t="str">
        <f t="shared" si="19"/>
        <v/>
      </c>
      <c r="AK71" s="104" t="str">
        <f t="shared" si="19"/>
        <v/>
      </c>
      <c r="AL71" s="102" t="str">
        <f t="shared" si="19"/>
        <v/>
      </c>
      <c r="AM71" s="103" t="str">
        <f t="shared" si="19"/>
        <v/>
      </c>
      <c r="AN71" s="103" t="str">
        <f t="shared" si="19"/>
        <v/>
      </c>
      <c r="AO71" s="103" t="str">
        <f t="shared" si="19"/>
        <v/>
      </c>
      <c r="AP71" s="103" t="str">
        <f t="shared" si="19"/>
        <v/>
      </c>
      <c r="AQ71" s="103" t="str">
        <f t="shared" si="19"/>
        <v/>
      </c>
      <c r="AR71" s="103" t="str">
        <f t="shared" si="19"/>
        <v/>
      </c>
      <c r="AS71" s="103" t="str">
        <f t="shared" si="19"/>
        <v/>
      </c>
      <c r="AT71" s="103" t="str">
        <f t="shared" si="19"/>
        <v/>
      </c>
      <c r="AU71" s="103" t="str">
        <f t="shared" si="19"/>
        <v/>
      </c>
      <c r="AV71" s="103" t="str">
        <f t="shared" si="19"/>
        <v/>
      </c>
      <c r="AW71" s="104" t="str">
        <f t="shared" si="19"/>
        <v/>
      </c>
      <c r="AX71" s="102" t="str">
        <f t="shared" si="19"/>
        <v/>
      </c>
      <c r="AY71" s="103" t="str">
        <f t="shared" si="19"/>
        <v/>
      </c>
      <c r="AZ71" s="103" t="str">
        <f t="shared" si="19"/>
        <v/>
      </c>
      <c r="BA71" s="103" t="str">
        <f t="shared" si="19"/>
        <v/>
      </c>
      <c r="BB71" s="103" t="str">
        <f t="shared" si="19"/>
        <v/>
      </c>
      <c r="BC71" s="103" t="str">
        <f t="shared" si="19"/>
        <v/>
      </c>
      <c r="BD71" s="103" t="str">
        <f t="shared" si="19"/>
        <v/>
      </c>
      <c r="BE71" s="103" t="str">
        <f t="shared" si="19"/>
        <v/>
      </c>
      <c r="BF71" s="103" t="str">
        <f t="shared" si="19"/>
        <v/>
      </c>
      <c r="BG71" s="103" t="str">
        <f t="shared" si="19"/>
        <v/>
      </c>
      <c r="BH71" s="103" t="str">
        <f t="shared" si="19"/>
        <v/>
      </c>
      <c r="BI71" s="104" t="str">
        <f t="shared" si="19"/>
        <v/>
      </c>
    </row>
    <row r="72" spans="1:61" s="15" customFormat="1" x14ac:dyDescent="0.25">
      <c r="A72" s="89" t="s">
        <v>48</v>
      </c>
      <c r="B72" s="102" t="str">
        <f t="shared" si="14"/>
        <v/>
      </c>
      <c r="C72" s="103" t="str">
        <f t="shared" si="14"/>
        <v/>
      </c>
      <c r="D72" s="103" t="str">
        <f t="shared" ref="D72:BI72" si="20">IF(D17="","",MAX(D44,D58))</f>
        <v/>
      </c>
      <c r="E72" s="103" t="str">
        <f t="shared" si="20"/>
        <v/>
      </c>
      <c r="F72" s="103" t="str">
        <f t="shared" si="20"/>
        <v/>
      </c>
      <c r="G72" s="103" t="str">
        <f t="shared" si="20"/>
        <v/>
      </c>
      <c r="H72" s="103" t="str">
        <f t="shared" si="20"/>
        <v/>
      </c>
      <c r="I72" s="103" t="str">
        <f t="shared" si="20"/>
        <v/>
      </c>
      <c r="J72" s="103" t="str">
        <f t="shared" si="20"/>
        <v/>
      </c>
      <c r="K72" s="103" t="str">
        <f t="shared" si="20"/>
        <v/>
      </c>
      <c r="L72" s="103" t="str">
        <f t="shared" si="20"/>
        <v/>
      </c>
      <c r="M72" s="104" t="str">
        <f t="shared" si="20"/>
        <v/>
      </c>
      <c r="N72" s="102" t="str">
        <f t="shared" si="20"/>
        <v/>
      </c>
      <c r="O72" s="103" t="str">
        <f t="shared" si="20"/>
        <v/>
      </c>
      <c r="P72" s="103" t="str">
        <f t="shared" si="20"/>
        <v/>
      </c>
      <c r="Q72" s="103" t="str">
        <f t="shared" si="20"/>
        <v/>
      </c>
      <c r="R72" s="103" t="str">
        <f t="shared" si="20"/>
        <v/>
      </c>
      <c r="S72" s="103" t="str">
        <f t="shared" si="20"/>
        <v/>
      </c>
      <c r="T72" s="103" t="str">
        <f t="shared" si="20"/>
        <v/>
      </c>
      <c r="U72" s="103" t="str">
        <f t="shared" si="20"/>
        <v/>
      </c>
      <c r="V72" s="103" t="str">
        <f t="shared" si="20"/>
        <v/>
      </c>
      <c r="W72" s="103" t="str">
        <f t="shared" si="20"/>
        <v/>
      </c>
      <c r="X72" s="103" t="str">
        <f t="shared" si="20"/>
        <v/>
      </c>
      <c r="Y72" s="104" t="str">
        <f t="shared" si="20"/>
        <v/>
      </c>
      <c r="Z72" s="102" t="str">
        <f t="shared" si="20"/>
        <v/>
      </c>
      <c r="AA72" s="103" t="str">
        <f t="shared" si="20"/>
        <v/>
      </c>
      <c r="AB72" s="103" t="str">
        <f t="shared" si="20"/>
        <v/>
      </c>
      <c r="AC72" s="103" t="str">
        <f t="shared" si="20"/>
        <v/>
      </c>
      <c r="AD72" s="103" t="str">
        <f t="shared" si="20"/>
        <v/>
      </c>
      <c r="AE72" s="103" t="str">
        <f t="shared" si="20"/>
        <v/>
      </c>
      <c r="AF72" s="103" t="str">
        <f t="shared" si="20"/>
        <v/>
      </c>
      <c r="AG72" s="103" t="str">
        <f t="shared" si="20"/>
        <v/>
      </c>
      <c r="AH72" s="103" t="str">
        <f t="shared" si="20"/>
        <v/>
      </c>
      <c r="AI72" s="103" t="str">
        <f t="shared" si="20"/>
        <v/>
      </c>
      <c r="AJ72" s="103" t="str">
        <f t="shared" si="20"/>
        <v/>
      </c>
      <c r="AK72" s="104" t="str">
        <f t="shared" si="20"/>
        <v/>
      </c>
      <c r="AL72" s="102" t="str">
        <f t="shared" si="20"/>
        <v/>
      </c>
      <c r="AM72" s="103" t="str">
        <f t="shared" si="20"/>
        <v/>
      </c>
      <c r="AN72" s="103" t="str">
        <f t="shared" si="20"/>
        <v/>
      </c>
      <c r="AO72" s="103" t="str">
        <f t="shared" si="20"/>
        <v/>
      </c>
      <c r="AP72" s="103" t="str">
        <f t="shared" si="20"/>
        <v/>
      </c>
      <c r="AQ72" s="103" t="str">
        <f t="shared" si="20"/>
        <v/>
      </c>
      <c r="AR72" s="103" t="str">
        <f t="shared" si="20"/>
        <v/>
      </c>
      <c r="AS72" s="103" t="str">
        <f t="shared" si="20"/>
        <v/>
      </c>
      <c r="AT72" s="103" t="str">
        <f t="shared" si="20"/>
        <v/>
      </c>
      <c r="AU72" s="103" t="str">
        <f t="shared" si="20"/>
        <v/>
      </c>
      <c r="AV72" s="103" t="str">
        <f t="shared" si="20"/>
        <v/>
      </c>
      <c r="AW72" s="104" t="str">
        <f t="shared" si="20"/>
        <v/>
      </c>
      <c r="AX72" s="102" t="str">
        <f t="shared" si="20"/>
        <v/>
      </c>
      <c r="AY72" s="103" t="str">
        <f t="shared" si="20"/>
        <v/>
      </c>
      <c r="AZ72" s="103" t="str">
        <f t="shared" si="20"/>
        <v/>
      </c>
      <c r="BA72" s="103" t="str">
        <f t="shared" si="20"/>
        <v/>
      </c>
      <c r="BB72" s="103" t="str">
        <f t="shared" si="20"/>
        <v/>
      </c>
      <c r="BC72" s="103" t="str">
        <f t="shared" si="20"/>
        <v/>
      </c>
      <c r="BD72" s="103" t="str">
        <f t="shared" si="20"/>
        <v/>
      </c>
      <c r="BE72" s="103" t="str">
        <f t="shared" si="20"/>
        <v/>
      </c>
      <c r="BF72" s="103" t="str">
        <f t="shared" si="20"/>
        <v/>
      </c>
      <c r="BG72" s="103" t="str">
        <f t="shared" si="20"/>
        <v/>
      </c>
      <c r="BH72" s="103" t="str">
        <f t="shared" si="20"/>
        <v/>
      </c>
      <c r="BI72" s="104" t="str">
        <f t="shared" si="20"/>
        <v/>
      </c>
    </row>
    <row r="73" spans="1:61" s="15" customFormat="1" x14ac:dyDescent="0.25">
      <c r="A73" s="89" t="s">
        <v>49</v>
      </c>
      <c r="B73" s="102" t="str">
        <f t="shared" si="14"/>
        <v/>
      </c>
      <c r="C73" s="103" t="str">
        <f t="shared" si="14"/>
        <v/>
      </c>
      <c r="D73" s="103" t="str">
        <f t="shared" ref="D73:BI73" si="21">IF(D18="","",MAX(D45,D59))</f>
        <v/>
      </c>
      <c r="E73" s="103" t="str">
        <f t="shared" si="21"/>
        <v/>
      </c>
      <c r="F73" s="103" t="str">
        <f t="shared" si="21"/>
        <v/>
      </c>
      <c r="G73" s="103" t="str">
        <f t="shared" si="21"/>
        <v/>
      </c>
      <c r="H73" s="103" t="str">
        <f t="shared" si="21"/>
        <v/>
      </c>
      <c r="I73" s="103" t="str">
        <f t="shared" si="21"/>
        <v/>
      </c>
      <c r="J73" s="103" t="str">
        <f t="shared" si="21"/>
        <v/>
      </c>
      <c r="K73" s="103" t="str">
        <f t="shared" si="21"/>
        <v/>
      </c>
      <c r="L73" s="103" t="str">
        <f t="shared" si="21"/>
        <v/>
      </c>
      <c r="M73" s="104" t="str">
        <f t="shared" si="21"/>
        <v/>
      </c>
      <c r="N73" s="102" t="str">
        <f t="shared" si="21"/>
        <v/>
      </c>
      <c r="O73" s="103" t="str">
        <f t="shared" si="21"/>
        <v/>
      </c>
      <c r="P73" s="103" t="str">
        <f t="shared" si="21"/>
        <v/>
      </c>
      <c r="Q73" s="103" t="str">
        <f t="shared" si="21"/>
        <v/>
      </c>
      <c r="R73" s="103" t="str">
        <f t="shared" si="21"/>
        <v/>
      </c>
      <c r="S73" s="103" t="str">
        <f t="shared" si="21"/>
        <v/>
      </c>
      <c r="T73" s="103" t="str">
        <f t="shared" si="21"/>
        <v/>
      </c>
      <c r="U73" s="103" t="str">
        <f t="shared" si="21"/>
        <v/>
      </c>
      <c r="V73" s="103" t="str">
        <f t="shared" si="21"/>
        <v/>
      </c>
      <c r="W73" s="103" t="str">
        <f t="shared" si="21"/>
        <v/>
      </c>
      <c r="X73" s="103" t="str">
        <f t="shared" si="21"/>
        <v/>
      </c>
      <c r="Y73" s="104" t="str">
        <f t="shared" si="21"/>
        <v/>
      </c>
      <c r="Z73" s="102" t="str">
        <f t="shared" si="21"/>
        <v/>
      </c>
      <c r="AA73" s="103" t="str">
        <f t="shared" si="21"/>
        <v/>
      </c>
      <c r="AB73" s="103" t="str">
        <f t="shared" si="21"/>
        <v/>
      </c>
      <c r="AC73" s="103" t="str">
        <f t="shared" si="21"/>
        <v/>
      </c>
      <c r="AD73" s="103" t="str">
        <f t="shared" si="21"/>
        <v/>
      </c>
      <c r="AE73" s="103" t="str">
        <f t="shared" si="21"/>
        <v/>
      </c>
      <c r="AF73" s="103" t="str">
        <f t="shared" si="21"/>
        <v/>
      </c>
      <c r="AG73" s="103" t="str">
        <f t="shared" si="21"/>
        <v/>
      </c>
      <c r="AH73" s="103" t="str">
        <f t="shared" si="21"/>
        <v/>
      </c>
      <c r="AI73" s="103" t="str">
        <f t="shared" si="21"/>
        <v/>
      </c>
      <c r="AJ73" s="103" t="str">
        <f t="shared" si="21"/>
        <v/>
      </c>
      <c r="AK73" s="104" t="str">
        <f t="shared" si="21"/>
        <v/>
      </c>
      <c r="AL73" s="102" t="str">
        <f t="shared" si="21"/>
        <v/>
      </c>
      <c r="AM73" s="103" t="str">
        <f t="shared" si="21"/>
        <v/>
      </c>
      <c r="AN73" s="103" t="str">
        <f t="shared" si="21"/>
        <v/>
      </c>
      <c r="AO73" s="103" t="str">
        <f t="shared" si="21"/>
        <v/>
      </c>
      <c r="AP73" s="103" t="str">
        <f t="shared" si="21"/>
        <v/>
      </c>
      <c r="AQ73" s="103" t="str">
        <f t="shared" si="21"/>
        <v/>
      </c>
      <c r="AR73" s="103" t="str">
        <f t="shared" si="21"/>
        <v/>
      </c>
      <c r="AS73" s="103" t="str">
        <f t="shared" si="21"/>
        <v/>
      </c>
      <c r="AT73" s="103" t="str">
        <f t="shared" si="21"/>
        <v/>
      </c>
      <c r="AU73" s="103" t="str">
        <f t="shared" si="21"/>
        <v/>
      </c>
      <c r="AV73" s="103" t="str">
        <f t="shared" si="21"/>
        <v/>
      </c>
      <c r="AW73" s="104" t="str">
        <f t="shared" si="21"/>
        <v/>
      </c>
      <c r="AX73" s="102" t="str">
        <f t="shared" si="21"/>
        <v/>
      </c>
      <c r="AY73" s="103" t="str">
        <f t="shared" si="21"/>
        <v/>
      </c>
      <c r="AZ73" s="103" t="str">
        <f t="shared" si="21"/>
        <v/>
      </c>
      <c r="BA73" s="103" t="str">
        <f t="shared" si="21"/>
        <v/>
      </c>
      <c r="BB73" s="103" t="str">
        <f t="shared" si="21"/>
        <v/>
      </c>
      <c r="BC73" s="103" t="str">
        <f t="shared" si="21"/>
        <v/>
      </c>
      <c r="BD73" s="103" t="str">
        <f t="shared" si="21"/>
        <v/>
      </c>
      <c r="BE73" s="103" t="str">
        <f t="shared" si="21"/>
        <v/>
      </c>
      <c r="BF73" s="103" t="str">
        <f t="shared" si="21"/>
        <v/>
      </c>
      <c r="BG73" s="103" t="str">
        <f t="shared" si="21"/>
        <v/>
      </c>
      <c r="BH73" s="103" t="str">
        <f t="shared" si="21"/>
        <v/>
      </c>
      <c r="BI73" s="104" t="str">
        <f t="shared" si="21"/>
        <v/>
      </c>
    </row>
    <row r="74" spans="1:61" s="15" customFormat="1" x14ac:dyDescent="0.25">
      <c r="A74" s="90" t="s">
        <v>50</v>
      </c>
      <c r="B74" s="102" t="str">
        <f t="shared" si="14"/>
        <v/>
      </c>
      <c r="C74" s="103" t="str">
        <f t="shared" si="14"/>
        <v/>
      </c>
      <c r="D74" s="103" t="str">
        <f t="shared" ref="D74:BI74" si="22">IF(D19="","",MAX(D46,D60))</f>
        <v/>
      </c>
      <c r="E74" s="103" t="str">
        <f t="shared" si="22"/>
        <v/>
      </c>
      <c r="F74" s="103" t="str">
        <f t="shared" si="22"/>
        <v/>
      </c>
      <c r="G74" s="103" t="str">
        <f t="shared" si="22"/>
        <v/>
      </c>
      <c r="H74" s="103" t="str">
        <f t="shared" si="22"/>
        <v/>
      </c>
      <c r="I74" s="103" t="str">
        <f t="shared" si="22"/>
        <v/>
      </c>
      <c r="J74" s="103" t="str">
        <f t="shared" si="22"/>
        <v/>
      </c>
      <c r="K74" s="103" t="str">
        <f t="shared" si="22"/>
        <v/>
      </c>
      <c r="L74" s="103" t="str">
        <f t="shared" si="22"/>
        <v/>
      </c>
      <c r="M74" s="104" t="str">
        <f t="shared" si="22"/>
        <v/>
      </c>
      <c r="N74" s="102" t="str">
        <f t="shared" si="22"/>
        <v/>
      </c>
      <c r="O74" s="103" t="str">
        <f t="shared" si="22"/>
        <v/>
      </c>
      <c r="P74" s="103" t="str">
        <f t="shared" si="22"/>
        <v/>
      </c>
      <c r="Q74" s="103" t="str">
        <f t="shared" si="22"/>
        <v/>
      </c>
      <c r="R74" s="103" t="str">
        <f t="shared" si="22"/>
        <v/>
      </c>
      <c r="S74" s="103" t="str">
        <f t="shared" si="22"/>
        <v/>
      </c>
      <c r="T74" s="103" t="str">
        <f t="shared" si="22"/>
        <v/>
      </c>
      <c r="U74" s="103" t="str">
        <f t="shared" si="22"/>
        <v/>
      </c>
      <c r="V74" s="103" t="str">
        <f t="shared" si="22"/>
        <v/>
      </c>
      <c r="W74" s="103" t="str">
        <f t="shared" si="22"/>
        <v/>
      </c>
      <c r="X74" s="103" t="str">
        <f t="shared" si="22"/>
        <v/>
      </c>
      <c r="Y74" s="104" t="str">
        <f t="shared" si="22"/>
        <v/>
      </c>
      <c r="Z74" s="102" t="str">
        <f t="shared" si="22"/>
        <v/>
      </c>
      <c r="AA74" s="103" t="str">
        <f t="shared" si="22"/>
        <v/>
      </c>
      <c r="AB74" s="103" t="str">
        <f t="shared" si="22"/>
        <v/>
      </c>
      <c r="AC74" s="103" t="str">
        <f t="shared" si="22"/>
        <v/>
      </c>
      <c r="AD74" s="103" t="str">
        <f t="shared" si="22"/>
        <v/>
      </c>
      <c r="AE74" s="103" t="str">
        <f t="shared" si="22"/>
        <v/>
      </c>
      <c r="AF74" s="103" t="str">
        <f t="shared" si="22"/>
        <v/>
      </c>
      <c r="AG74" s="103" t="str">
        <f t="shared" si="22"/>
        <v/>
      </c>
      <c r="AH74" s="103" t="str">
        <f t="shared" si="22"/>
        <v/>
      </c>
      <c r="AI74" s="103" t="str">
        <f t="shared" si="22"/>
        <v/>
      </c>
      <c r="AJ74" s="103" t="str">
        <f t="shared" si="22"/>
        <v/>
      </c>
      <c r="AK74" s="104" t="str">
        <f t="shared" si="22"/>
        <v/>
      </c>
      <c r="AL74" s="102" t="str">
        <f t="shared" si="22"/>
        <v/>
      </c>
      <c r="AM74" s="103" t="str">
        <f t="shared" si="22"/>
        <v/>
      </c>
      <c r="AN74" s="103" t="str">
        <f t="shared" si="22"/>
        <v/>
      </c>
      <c r="AO74" s="103" t="str">
        <f t="shared" si="22"/>
        <v/>
      </c>
      <c r="AP74" s="103" t="str">
        <f t="shared" si="22"/>
        <v/>
      </c>
      <c r="AQ74" s="103" t="str">
        <f t="shared" si="22"/>
        <v/>
      </c>
      <c r="AR74" s="103" t="str">
        <f t="shared" si="22"/>
        <v/>
      </c>
      <c r="AS74" s="103" t="str">
        <f t="shared" si="22"/>
        <v/>
      </c>
      <c r="AT74" s="103" t="str">
        <f t="shared" si="22"/>
        <v/>
      </c>
      <c r="AU74" s="103" t="str">
        <f t="shared" si="22"/>
        <v/>
      </c>
      <c r="AV74" s="103" t="str">
        <f t="shared" si="22"/>
        <v/>
      </c>
      <c r="AW74" s="104" t="str">
        <f t="shared" si="22"/>
        <v/>
      </c>
      <c r="AX74" s="102" t="str">
        <f t="shared" si="22"/>
        <v/>
      </c>
      <c r="AY74" s="103" t="str">
        <f t="shared" si="22"/>
        <v/>
      </c>
      <c r="AZ74" s="103" t="str">
        <f t="shared" si="22"/>
        <v/>
      </c>
      <c r="BA74" s="103" t="str">
        <f t="shared" si="22"/>
        <v/>
      </c>
      <c r="BB74" s="103" t="str">
        <f t="shared" si="22"/>
        <v/>
      </c>
      <c r="BC74" s="103" t="str">
        <f t="shared" si="22"/>
        <v/>
      </c>
      <c r="BD74" s="103" t="str">
        <f t="shared" si="22"/>
        <v/>
      </c>
      <c r="BE74" s="103" t="str">
        <f t="shared" si="22"/>
        <v/>
      </c>
      <c r="BF74" s="103" t="str">
        <f t="shared" si="22"/>
        <v/>
      </c>
      <c r="BG74" s="103" t="str">
        <f t="shared" si="22"/>
        <v/>
      </c>
      <c r="BH74" s="103" t="str">
        <f t="shared" si="22"/>
        <v/>
      </c>
      <c r="BI74" s="104" t="str">
        <f t="shared" si="22"/>
        <v/>
      </c>
    </row>
    <row r="75" spans="1:61" s="15" customFormat="1" ht="13" thickBot="1" x14ac:dyDescent="0.3">
      <c r="A75" s="91" t="s">
        <v>51</v>
      </c>
      <c r="B75" s="105" t="str">
        <f t="shared" si="14"/>
        <v/>
      </c>
      <c r="C75" s="106" t="str">
        <f t="shared" si="14"/>
        <v/>
      </c>
      <c r="D75" s="106" t="str">
        <f t="shared" ref="D75:BI75" si="23">IF(D20="","",MAX(D47,D61))</f>
        <v/>
      </c>
      <c r="E75" s="106" t="str">
        <f t="shared" si="23"/>
        <v/>
      </c>
      <c r="F75" s="106" t="str">
        <f t="shared" si="23"/>
        <v/>
      </c>
      <c r="G75" s="106" t="str">
        <f t="shared" si="23"/>
        <v/>
      </c>
      <c r="H75" s="106" t="str">
        <f t="shared" si="23"/>
        <v/>
      </c>
      <c r="I75" s="106" t="str">
        <f t="shared" si="23"/>
        <v/>
      </c>
      <c r="J75" s="106" t="str">
        <f t="shared" si="23"/>
        <v/>
      </c>
      <c r="K75" s="106" t="str">
        <f t="shared" si="23"/>
        <v/>
      </c>
      <c r="L75" s="106" t="str">
        <f t="shared" si="23"/>
        <v/>
      </c>
      <c r="M75" s="107" t="str">
        <f t="shared" si="23"/>
        <v/>
      </c>
      <c r="N75" s="105" t="str">
        <f t="shared" si="23"/>
        <v/>
      </c>
      <c r="O75" s="106" t="str">
        <f t="shared" si="23"/>
        <v/>
      </c>
      <c r="P75" s="106" t="str">
        <f t="shared" si="23"/>
        <v/>
      </c>
      <c r="Q75" s="106" t="str">
        <f t="shared" si="23"/>
        <v/>
      </c>
      <c r="R75" s="106" t="str">
        <f t="shared" si="23"/>
        <v/>
      </c>
      <c r="S75" s="106" t="str">
        <f t="shared" si="23"/>
        <v/>
      </c>
      <c r="T75" s="106" t="str">
        <f t="shared" si="23"/>
        <v/>
      </c>
      <c r="U75" s="106" t="str">
        <f t="shared" si="23"/>
        <v/>
      </c>
      <c r="V75" s="106" t="str">
        <f t="shared" si="23"/>
        <v/>
      </c>
      <c r="W75" s="106" t="str">
        <f t="shared" si="23"/>
        <v/>
      </c>
      <c r="X75" s="106" t="str">
        <f t="shared" si="23"/>
        <v/>
      </c>
      <c r="Y75" s="107" t="str">
        <f t="shared" si="23"/>
        <v/>
      </c>
      <c r="Z75" s="105" t="str">
        <f t="shared" si="23"/>
        <v/>
      </c>
      <c r="AA75" s="106" t="str">
        <f t="shared" si="23"/>
        <v/>
      </c>
      <c r="AB75" s="106" t="str">
        <f t="shared" si="23"/>
        <v/>
      </c>
      <c r="AC75" s="106" t="str">
        <f t="shared" si="23"/>
        <v/>
      </c>
      <c r="AD75" s="106" t="str">
        <f t="shared" si="23"/>
        <v/>
      </c>
      <c r="AE75" s="106" t="str">
        <f t="shared" si="23"/>
        <v/>
      </c>
      <c r="AF75" s="106" t="str">
        <f t="shared" si="23"/>
        <v/>
      </c>
      <c r="AG75" s="106" t="str">
        <f t="shared" si="23"/>
        <v/>
      </c>
      <c r="AH75" s="106" t="str">
        <f t="shared" si="23"/>
        <v/>
      </c>
      <c r="AI75" s="106" t="str">
        <f t="shared" si="23"/>
        <v/>
      </c>
      <c r="AJ75" s="106" t="str">
        <f t="shared" si="23"/>
        <v/>
      </c>
      <c r="AK75" s="107" t="str">
        <f t="shared" si="23"/>
        <v/>
      </c>
      <c r="AL75" s="105" t="str">
        <f t="shared" si="23"/>
        <v/>
      </c>
      <c r="AM75" s="106" t="str">
        <f t="shared" si="23"/>
        <v/>
      </c>
      <c r="AN75" s="106" t="str">
        <f t="shared" si="23"/>
        <v/>
      </c>
      <c r="AO75" s="106" t="str">
        <f t="shared" si="23"/>
        <v/>
      </c>
      <c r="AP75" s="106" t="str">
        <f t="shared" si="23"/>
        <v/>
      </c>
      <c r="AQ75" s="106" t="str">
        <f t="shared" si="23"/>
        <v/>
      </c>
      <c r="AR75" s="106" t="str">
        <f t="shared" si="23"/>
        <v/>
      </c>
      <c r="AS75" s="106" t="str">
        <f t="shared" si="23"/>
        <v/>
      </c>
      <c r="AT75" s="106" t="str">
        <f t="shared" si="23"/>
        <v/>
      </c>
      <c r="AU75" s="106" t="str">
        <f t="shared" si="23"/>
        <v/>
      </c>
      <c r="AV75" s="106" t="str">
        <f t="shared" si="23"/>
        <v/>
      </c>
      <c r="AW75" s="107" t="str">
        <f t="shared" si="23"/>
        <v/>
      </c>
      <c r="AX75" s="105" t="str">
        <f t="shared" si="23"/>
        <v/>
      </c>
      <c r="AY75" s="106" t="str">
        <f t="shared" si="23"/>
        <v/>
      </c>
      <c r="AZ75" s="106" t="str">
        <f t="shared" si="23"/>
        <v/>
      </c>
      <c r="BA75" s="106" t="str">
        <f t="shared" si="23"/>
        <v/>
      </c>
      <c r="BB75" s="106" t="str">
        <f t="shared" si="23"/>
        <v/>
      </c>
      <c r="BC75" s="106" t="str">
        <f t="shared" si="23"/>
        <v/>
      </c>
      <c r="BD75" s="106" t="str">
        <f t="shared" si="23"/>
        <v/>
      </c>
      <c r="BE75" s="106" t="str">
        <f t="shared" si="23"/>
        <v/>
      </c>
      <c r="BF75" s="106" t="str">
        <f t="shared" si="23"/>
        <v/>
      </c>
      <c r="BG75" s="106" t="str">
        <f t="shared" si="23"/>
        <v/>
      </c>
      <c r="BH75" s="106" t="str">
        <f t="shared" si="23"/>
        <v/>
      </c>
      <c r="BI75" s="107" t="str">
        <f t="shared" si="23"/>
        <v/>
      </c>
    </row>
    <row r="76" spans="1:61" s="15" customFormat="1" x14ac:dyDescent="0.2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7" spans="1:61" ht="13" x14ac:dyDescent="0.25">
      <c r="A77" s="14"/>
    </row>
    <row r="78" spans="1:61" s="11" customFormat="1" ht="13.5" customHeight="1" x14ac:dyDescent="0.25">
      <c r="A78" s="140" t="s">
        <v>19</v>
      </c>
      <c r="B78" s="132" t="s">
        <v>11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 t="s">
        <v>12</v>
      </c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 t="s">
        <v>13</v>
      </c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 t="s">
        <v>14</v>
      </c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 t="s">
        <v>34</v>
      </c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</row>
    <row r="79" spans="1:61" s="12" customFormat="1" ht="13.5" thickBot="1" x14ac:dyDescent="0.3">
      <c r="A79" s="142"/>
      <c r="B79" s="6">
        <v>1</v>
      </c>
      <c r="C79" s="7">
        <v>2</v>
      </c>
      <c r="D79" s="7">
        <v>3</v>
      </c>
      <c r="E79" s="7">
        <v>4</v>
      </c>
      <c r="F79" s="7">
        <v>5</v>
      </c>
      <c r="G79" s="7">
        <v>6</v>
      </c>
      <c r="H79" s="7">
        <v>7</v>
      </c>
      <c r="I79" s="7">
        <v>8</v>
      </c>
      <c r="J79" s="7">
        <v>9</v>
      </c>
      <c r="K79" s="6">
        <v>10</v>
      </c>
      <c r="L79" s="7">
        <v>11</v>
      </c>
      <c r="M79" s="7">
        <v>12</v>
      </c>
      <c r="N79" s="7">
        <v>13</v>
      </c>
      <c r="O79" s="7">
        <v>14</v>
      </c>
      <c r="P79" s="7">
        <v>15</v>
      </c>
      <c r="Q79" s="7">
        <v>16</v>
      </c>
      <c r="R79" s="7">
        <v>17</v>
      </c>
      <c r="S79" s="7">
        <v>18</v>
      </c>
      <c r="T79" s="6">
        <v>19</v>
      </c>
      <c r="U79" s="7">
        <v>20</v>
      </c>
      <c r="V79" s="7">
        <v>21</v>
      </c>
      <c r="W79" s="7">
        <v>22</v>
      </c>
      <c r="X79" s="7">
        <v>23</v>
      </c>
      <c r="Y79" s="7">
        <v>24</v>
      </c>
      <c r="Z79" s="7">
        <v>25</v>
      </c>
      <c r="AA79" s="7">
        <v>26</v>
      </c>
      <c r="AB79" s="7">
        <v>27</v>
      </c>
      <c r="AC79" s="6">
        <v>28</v>
      </c>
      <c r="AD79" s="7">
        <v>29</v>
      </c>
      <c r="AE79" s="7">
        <v>30</v>
      </c>
      <c r="AF79" s="7">
        <v>31</v>
      </c>
      <c r="AG79" s="7">
        <v>32</v>
      </c>
      <c r="AH79" s="7">
        <v>33</v>
      </c>
      <c r="AI79" s="7">
        <v>34</v>
      </c>
      <c r="AJ79" s="7">
        <v>35</v>
      </c>
      <c r="AK79" s="7">
        <v>36</v>
      </c>
      <c r="AL79" s="6">
        <v>37</v>
      </c>
      <c r="AM79" s="7">
        <v>38</v>
      </c>
      <c r="AN79" s="7">
        <v>39</v>
      </c>
      <c r="AO79" s="7">
        <v>40</v>
      </c>
      <c r="AP79" s="7">
        <v>41</v>
      </c>
      <c r="AQ79" s="7">
        <v>42</v>
      </c>
      <c r="AR79" s="7">
        <v>43</v>
      </c>
      <c r="AS79" s="7">
        <v>44</v>
      </c>
      <c r="AT79" s="7">
        <v>45</v>
      </c>
      <c r="AU79" s="6">
        <v>46</v>
      </c>
      <c r="AV79" s="7">
        <v>47</v>
      </c>
      <c r="AW79" s="7">
        <v>48</v>
      </c>
      <c r="AX79" s="7">
        <v>49</v>
      </c>
      <c r="AY79" s="7">
        <v>50</v>
      </c>
      <c r="AZ79" s="7">
        <v>51</v>
      </c>
      <c r="BA79" s="7">
        <v>52</v>
      </c>
      <c r="BB79" s="7">
        <v>53</v>
      </c>
      <c r="BC79" s="7">
        <v>54</v>
      </c>
      <c r="BD79" s="7">
        <v>55</v>
      </c>
      <c r="BE79" s="7">
        <v>56</v>
      </c>
      <c r="BF79" s="7">
        <v>57</v>
      </c>
      <c r="BG79" s="7">
        <v>58</v>
      </c>
      <c r="BH79" s="7">
        <v>59</v>
      </c>
      <c r="BI79" s="7">
        <v>60</v>
      </c>
    </row>
    <row r="80" spans="1:61" ht="25.5" thickBot="1" x14ac:dyDescent="0.3">
      <c r="A80" s="57" t="s">
        <v>32</v>
      </c>
      <c r="B80" s="58">
        <f>'Paymech Calc Overview'!$C$26</f>
        <v>0</v>
      </c>
      <c r="C80" s="18">
        <f>'Paymech Calc Overview'!$C$26</f>
        <v>0</v>
      </c>
      <c r="D80" s="18">
        <f>'Paymech Calc Overview'!$C$26</f>
        <v>0</v>
      </c>
      <c r="E80" s="18">
        <f>'Paymech Calc Overview'!$C$26</f>
        <v>0</v>
      </c>
      <c r="F80" s="18">
        <f>'Paymech Calc Overview'!$C$26</f>
        <v>0</v>
      </c>
      <c r="G80" s="18">
        <f>'Paymech Calc Overview'!$C$26</f>
        <v>0</v>
      </c>
      <c r="H80" s="18">
        <f>'Paymech Calc Overview'!$C$26</f>
        <v>0</v>
      </c>
      <c r="I80" s="18">
        <f>'Paymech Calc Overview'!$C$26</f>
        <v>0</v>
      </c>
      <c r="J80" s="18">
        <f>'Paymech Calc Overview'!$C$26</f>
        <v>0</v>
      </c>
      <c r="K80" s="18">
        <f>'Paymech Calc Overview'!$C$26</f>
        <v>0</v>
      </c>
      <c r="L80" s="18">
        <f>'Paymech Calc Overview'!$C$26</f>
        <v>0</v>
      </c>
      <c r="M80" s="19">
        <f>'Paymech Calc Overview'!$C$26</f>
        <v>0</v>
      </c>
      <c r="N80" s="58">
        <f>'Paymech Calc Overview'!$C$26</f>
        <v>0</v>
      </c>
      <c r="O80" s="18">
        <f>'Paymech Calc Overview'!$C$26</f>
        <v>0</v>
      </c>
      <c r="P80" s="18">
        <f>'Paymech Calc Overview'!$C$26</f>
        <v>0</v>
      </c>
      <c r="Q80" s="18">
        <f>'Paymech Calc Overview'!$C$26</f>
        <v>0</v>
      </c>
      <c r="R80" s="18">
        <f>'Paymech Calc Overview'!$C$26</f>
        <v>0</v>
      </c>
      <c r="S80" s="18">
        <f>'Paymech Calc Overview'!$C$26</f>
        <v>0</v>
      </c>
      <c r="T80" s="18">
        <f>'Paymech Calc Overview'!$C$26</f>
        <v>0</v>
      </c>
      <c r="U80" s="18">
        <f>'Paymech Calc Overview'!$C$26</f>
        <v>0</v>
      </c>
      <c r="V80" s="18">
        <f>'Paymech Calc Overview'!$C$26</f>
        <v>0</v>
      </c>
      <c r="W80" s="18">
        <f>'Paymech Calc Overview'!$C$26</f>
        <v>0</v>
      </c>
      <c r="X80" s="18">
        <f>'Paymech Calc Overview'!$C$26</f>
        <v>0</v>
      </c>
      <c r="Y80" s="19">
        <f>'Paymech Calc Overview'!$C$26</f>
        <v>0</v>
      </c>
      <c r="Z80" s="58">
        <f>'Paymech Calc Overview'!$C$26</f>
        <v>0</v>
      </c>
      <c r="AA80" s="18">
        <f>'Paymech Calc Overview'!$C$26</f>
        <v>0</v>
      </c>
      <c r="AB80" s="18">
        <f>'Paymech Calc Overview'!$C$26</f>
        <v>0</v>
      </c>
      <c r="AC80" s="18">
        <f>'Paymech Calc Overview'!$C$26</f>
        <v>0</v>
      </c>
      <c r="AD80" s="18">
        <f>'Paymech Calc Overview'!$C$26</f>
        <v>0</v>
      </c>
      <c r="AE80" s="18">
        <f>'Paymech Calc Overview'!$C$26</f>
        <v>0</v>
      </c>
      <c r="AF80" s="18">
        <f>'Paymech Calc Overview'!$C$26</f>
        <v>0</v>
      </c>
      <c r="AG80" s="18">
        <f>'Paymech Calc Overview'!$C$26</f>
        <v>0</v>
      </c>
      <c r="AH80" s="18">
        <f>'Paymech Calc Overview'!$C$26</f>
        <v>0</v>
      </c>
      <c r="AI80" s="18">
        <f>'Paymech Calc Overview'!$C$26</f>
        <v>0</v>
      </c>
      <c r="AJ80" s="18">
        <f>'Paymech Calc Overview'!$C$26</f>
        <v>0</v>
      </c>
      <c r="AK80" s="19">
        <f>'Paymech Calc Overview'!$C$26</f>
        <v>0</v>
      </c>
      <c r="AL80" s="58">
        <f>'Paymech Calc Overview'!$C$26</f>
        <v>0</v>
      </c>
      <c r="AM80" s="18">
        <f>'Paymech Calc Overview'!$C$26</f>
        <v>0</v>
      </c>
      <c r="AN80" s="18">
        <f>'Paymech Calc Overview'!$C$26</f>
        <v>0</v>
      </c>
      <c r="AO80" s="18">
        <f>'Paymech Calc Overview'!$C$26</f>
        <v>0</v>
      </c>
      <c r="AP80" s="18">
        <f>'Paymech Calc Overview'!$C$26</f>
        <v>0</v>
      </c>
      <c r="AQ80" s="18">
        <f>'Paymech Calc Overview'!$C$26</f>
        <v>0</v>
      </c>
      <c r="AR80" s="18">
        <f>'Paymech Calc Overview'!$C$26</f>
        <v>0</v>
      </c>
      <c r="AS80" s="18">
        <f>'Paymech Calc Overview'!$C$26</f>
        <v>0</v>
      </c>
      <c r="AT80" s="18">
        <f>'Paymech Calc Overview'!$C$26</f>
        <v>0</v>
      </c>
      <c r="AU80" s="18">
        <f>'Paymech Calc Overview'!$C$26</f>
        <v>0</v>
      </c>
      <c r="AV80" s="18">
        <f>'Paymech Calc Overview'!$C$26</f>
        <v>0</v>
      </c>
      <c r="AW80" s="19">
        <f>'Paymech Calc Overview'!$C$26</f>
        <v>0</v>
      </c>
      <c r="AX80" s="58">
        <f>'Paymech Calc Overview'!$C$26</f>
        <v>0</v>
      </c>
      <c r="AY80" s="18">
        <f>'Paymech Calc Overview'!$C$26</f>
        <v>0</v>
      </c>
      <c r="AZ80" s="18">
        <f>'Paymech Calc Overview'!$C$26</f>
        <v>0</v>
      </c>
      <c r="BA80" s="18">
        <f>'Paymech Calc Overview'!$C$26</f>
        <v>0</v>
      </c>
      <c r="BB80" s="18">
        <f>'Paymech Calc Overview'!$C$26</f>
        <v>0</v>
      </c>
      <c r="BC80" s="18">
        <f>'Paymech Calc Overview'!$C$26</f>
        <v>0</v>
      </c>
      <c r="BD80" s="18">
        <f>'Paymech Calc Overview'!$C$26</f>
        <v>0</v>
      </c>
      <c r="BE80" s="18">
        <f>'Paymech Calc Overview'!$C$26</f>
        <v>0</v>
      </c>
      <c r="BF80" s="18">
        <f>'Paymech Calc Overview'!$C$26</f>
        <v>0</v>
      </c>
      <c r="BG80" s="18">
        <f>'Paymech Calc Overview'!$C$26</f>
        <v>0</v>
      </c>
      <c r="BH80" s="18">
        <f>'Paymech Calc Overview'!$C$26</f>
        <v>0</v>
      </c>
      <c r="BI80" s="19">
        <f>'Paymech Calc Overview'!$C$26</f>
        <v>0</v>
      </c>
    </row>
    <row r="82" spans="1:61" ht="13" x14ac:dyDescent="0.25">
      <c r="A82" s="20" t="s">
        <v>9</v>
      </c>
      <c r="B82" s="21">
        <f>IF(SUM(B66:B75)&gt;=B80,B80,SUM(B66:B75))</f>
        <v>0</v>
      </c>
      <c r="C82" s="21">
        <f t="shared" ref="C82:AW82" si="24">IF(SUM(C66:C75)&gt;=C80,C80,SUM(C66:C75))</f>
        <v>0</v>
      </c>
      <c r="D82" s="21">
        <f t="shared" si="24"/>
        <v>0</v>
      </c>
      <c r="E82" s="21">
        <f t="shared" si="24"/>
        <v>0</v>
      </c>
      <c r="F82" s="21">
        <f t="shared" si="24"/>
        <v>0</v>
      </c>
      <c r="G82" s="21">
        <f t="shared" si="24"/>
        <v>0</v>
      </c>
      <c r="H82" s="21">
        <f t="shared" si="24"/>
        <v>0</v>
      </c>
      <c r="I82" s="21">
        <f t="shared" si="24"/>
        <v>0</v>
      </c>
      <c r="J82" s="21">
        <f t="shared" si="24"/>
        <v>0</v>
      </c>
      <c r="K82" s="21">
        <f t="shared" si="24"/>
        <v>0</v>
      </c>
      <c r="L82" s="21">
        <f t="shared" si="24"/>
        <v>0</v>
      </c>
      <c r="M82" s="21">
        <f t="shared" si="24"/>
        <v>0</v>
      </c>
      <c r="N82" s="21">
        <f t="shared" si="24"/>
        <v>0</v>
      </c>
      <c r="O82" s="21">
        <f t="shared" si="24"/>
        <v>0</v>
      </c>
      <c r="P82" s="21">
        <f t="shared" si="24"/>
        <v>0</v>
      </c>
      <c r="Q82" s="21">
        <f t="shared" si="24"/>
        <v>0</v>
      </c>
      <c r="R82" s="21">
        <f t="shared" si="24"/>
        <v>0</v>
      </c>
      <c r="S82" s="21">
        <f t="shared" si="24"/>
        <v>0</v>
      </c>
      <c r="T82" s="21">
        <f t="shared" si="24"/>
        <v>0</v>
      </c>
      <c r="U82" s="21">
        <f t="shared" si="24"/>
        <v>0</v>
      </c>
      <c r="V82" s="21">
        <f t="shared" si="24"/>
        <v>0</v>
      </c>
      <c r="W82" s="21">
        <f t="shared" si="24"/>
        <v>0</v>
      </c>
      <c r="X82" s="21">
        <f t="shared" si="24"/>
        <v>0</v>
      </c>
      <c r="Y82" s="21">
        <f t="shared" si="24"/>
        <v>0</v>
      </c>
      <c r="Z82" s="21">
        <f t="shared" si="24"/>
        <v>0</v>
      </c>
      <c r="AA82" s="21">
        <f t="shared" si="24"/>
        <v>0</v>
      </c>
      <c r="AB82" s="21">
        <f t="shared" si="24"/>
        <v>0</v>
      </c>
      <c r="AC82" s="21">
        <f t="shared" si="24"/>
        <v>0</v>
      </c>
      <c r="AD82" s="21">
        <f t="shared" si="24"/>
        <v>0</v>
      </c>
      <c r="AE82" s="21">
        <f t="shared" si="24"/>
        <v>0</v>
      </c>
      <c r="AF82" s="21">
        <f t="shared" si="24"/>
        <v>0</v>
      </c>
      <c r="AG82" s="21">
        <f t="shared" si="24"/>
        <v>0</v>
      </c>
      <c r="AH82" s="21">
        <f t="shared" si="24"/>
        <v>0</v>
      </c>
      <c r="AI82" s="21">
        <f t="shared" si="24"/>
        <v>0</v>
      </c>
      <c r="AJ82" s="21">
        <f t="shared" si="24"/>
        <v>0</v>
      </c>
      <c r="AK82" s="21">
        <f t="shared" si="24"/>
        <v>0</v>
      </c>
      <c r="AL82" s="21">
        <f t="shared" si="24"/>
        <v>0</v>
      </c>
      <c r="AM82" s="21">
        <f t="shared" si="24"/>
        <v>0</v>
      </c>
      <c r="AN82" s="21">
        <f t="shared" si="24"/>
        <v>0</v>
      </c>
      <c r="AO82" s="21">
        <f t="shared" si="24"/>
        <v>0</v>
      </c>
      <c r="AP82" s="21">
        <f t="shared" si="24"/>
        <v>0</v>
      </c>
      <c r="AQ82" s="21">
        <f t="shared" si="24"/>
        <v>0</v>
      </c>
      <c r="AR82" s="21">
        <f t="shared" si="24"/>
        <v>0</v>
      </c>
      <c r="AS82" s="21">
        <f t="shared" si="24"/>
        <v>0</v>
      </c>
      <c r="AT82" s="21">
        <f t="shared" si="24"/>
        <v>0</v>
      </c>
      <c r="AU82" s="21">
        <f t="shared" si="24"/>
        <v>0</v>
      </c>
      <c r="AV82" s="21">
        <f t="shared" si="24"/>
        <v>0</v>
      </c>
      <c r="AW82" s="21">
        <f t="shared" si="24"/>
        <v>0</v>
      </c>
      <c r="AX82" s="21">
        <f t="shared" ref="AX82:BI82" si="25">IF(SUM(AX66:AX75)&gt;=AX80,AX80,SUM(AX66:AX75))</f>
        <v>0</v>
      </c>
      <c r="AY82" s="21">
        <f t="shared" si="25"/>
        <v>0</v>
      </c>
      <c r="AZ82" s="21">
        <f t="shared" si="25"/>
        <v>0</v>
      </c>
      <c r="BA82" s="21">
        <f t="shared" si="25"/>
        <v>0</v>
      </c>
      <c r="BB82" s="21">
        <f t="shared" si="25"/>
        <v>0</v>
      </c>
      <c r="BC82" s="21">
        <f t="shared" si="25"/>
        <v>0</v>
      </c>
      <c r="BD82" s="21">
        <f t="shared" si="25"/>
        <v>0</v>
      </c>
      <c r="BE82" s="21">
        <f t="shared" si="25"/>
        <v>0</v>
      </c>
      <c r="BF82" s="21">
        <f t="shared" si="25"/>
        <v>0</v>
      </c>
      <c r="BG82" s="21">
        <f t="shared" si="25"/>
        <v>0</v>
      </c>
      <c r="BH82" s="21">
        <f t="shared" si="25"/>
        <v>0</v>
      </c>
      <c r="BI82" s="21">
        <f t="shared" si="25"/>
        <v>0</v>
      </c>
    </row>
  </sheetData>
  <mergeCells count="45">
    <mergeCell ref="AX78:BI78"/>
    <mergeCell ref="AX9:BI9"/>
    <mergeCell ref="AX22:BI22"/>
    <mergeCell ref="AX36:BI36"/>
    <mergeCell ref="AX50:BI50"/>
    <mergeCell ref="AX64:BI64"/>
    <mergeCell ref="A78:A79"/>
    <mergeCell ref="B78:M78"/>
    <mergeCell ref="N78:Y78"/>
    <mergeCell ref="Z78:AK78"/>
    <mergeCell ref="AL78:AW78"/>
    <mergeCell ref="A64:A65"/>
    <mergeCell ref="B64:M64"/>
    <mergeCell ref="N64:Y64"/>
    <mergeCell ref="Z64:AK64"/>
    <mergeCell ref="AL64:AW64"/>
    <mergeCell ref="A50:A51"/>
    <mergeCell ref="B50:M50"/>
    <mergeCell ref="N50:Y50"/>
    <mergeCell ref="Z50:AK50"/>
    <mergeCell ref="AL50:AW50"/>
    <mergeCell ref="A36:A37"/>
    <mergeCell ref="B36:M36"/>
    <mergeCell ref="N36:Y36"/>
    <mergeCell ref="Z36:AK36"/>
    <mergeCell ref="AL36:AW36"/>
    <mergeCell ref="A22:A23"/>
    <mergeCell ref="Z9:AK9"/>
    <mergeCell ref="N9:Y9"/>
    <mergeCell ref="N22:Y22"/>
    <mergeCell ref="Z22:AK22"/>
    <mergeCell ref="AL22:AW22"/>
    <mergeCell ref="C2:D2"/>
    <mergeCell ref="C3:D3"/>
    <mergeCell ref="C4:D4"/>
    <mergeCell ref="C5:D5"/>
    <mergeCell ref="C6:D6"/>
    <mergeCell ref="E2:F2"/>
    <mergeCell ref="E3:F3"/>
    <mergeCell ref="E4:F4"/>
    <mergeCell ref="E5:F5"/>
    <mergeCell ref="E6:F6"/>
    <mergeCell ref="B22:M22"/>
    <mergeCell ref="B9:M9"/>
    <mergeCell ref="AL9:AW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18"/>
  <sheetViews>
    <sheetView tabSelected="1" zoomScale="80" zoomScaleNormal="80" workbookViewId="0">
      <selection activeCell="B8" sqref="B8"/>
    </sheetView>
  </sheetViews>
  <sheetFormatPr defaultRowHeight="12.5" x14ac:dyDescent="0.25"/>
  <cols>
    <col min="1" max="1" width="39.1796875" bestFit="1" customWidth="1"/>
    <col min="2" max="61" width="9" customWidth="1"/>
    <col min="62" max="62" width="31.1796875" customWidth="1"/>
    <col min="63" max="63" width="29.453125" customWidth="1"/>
    <col min="64" max="65" width="17.81640625" customWidth="1"/>
  </cols>
  <sheetData>
    <row r="2" spans="1:65" s="1" customFormat="1" ht="13" x14ac:dyDescent="0.25">
      <c r="A2" s="67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  <c r="M2" s="3"/>
      <c r="N2" s="70"/>
      <c r="O2" s="70"/>
      <c r="P2" s="70"/>
      <c r="Q2" s="70"/>
      <c r="R2" s="70"/>
      <c r="S2" s="70"/>
      <c r="T2" s="70"/>
      <c r="U2" s="70"/>
      <c r="V2" s="70"/>
      <c r="W2" s="70"/>
      <c r="X2" s="3"/>
      <c r="Y2" s="3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3"/>
      <c r="AK2" s="3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3"/>
      <c r="AW2" s="3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3"/>
      <c r="BI2" s="3"/>
    </row>
    <row r="3" spans="1:65" s="1" customFormat="1" ht="14.5" customHeight="1" x14ac:dyDescent="0.25">
      <c r="A3" s="65"/>
      <c r="B3" s="6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66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66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66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5" x14ac:dyDescent="0.25">
      <c r="A4" s="64" t="s">
        <v>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x14ac:dyDescent="0.25">
      <c r="A5" s="62" t="s">
        <v>30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3" x14ac:dyDescent="0.25">
      <c r="A6" s="71">
        <f>'Paymech Calc Overview'!C8</f>
        <v>0</v>
      </c>
      <c r="B6" s="143" t="s">
        <v>35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5"/>
      <c r="N6" s="143" t="s">
        <v>36</v>
      </c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5"/>
      <c r="Z6" s="143" t="s">
        <v>37</v>
      </c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5"/>
      <c r="AL6" s="143" t="s">
        <v>38</v>
      </c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5"/>
      <c r="AX6" s="143" t="s">
        <v>39</v>
      </c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5"/>
      <c r="BJ6" s="63"/>
      <c r="BK6" s="63"/>
      <c r="BL6" s="1"/>
    </row>
    <row r="7" spans="1:65" ht="39" x14ac:dyDescent="0.25">
      <c r="A7" s="61" t="s">
        <v>52</v>
      </c>
      <c r="B7" s="59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K7" s="59">
        <v>10</v>
      </c>
      <c r="L7" s="60">
        <v>11</v>
      </c>
      <c r="M7" s="60">
        <v>12</v>
      </c>
      <c r="N7" s="60">
        <v>13</v>
      </c>
      <c r="O7" s="60">
        <v>14</v>
      </c>
      <c r="P7" s="60">
        <v>15</v>
      </c>
      <c r="Q7" s="60">
        <v>16</v>
      </c>
      <c r="R7" s="60">
        <v>17</v>
      </c>
      <c r="S7" s="60">
        <v>18</v>
      </c>
      <c r="T7" s="60">
        <v>19</v>
      </c>
      <c r="U7" s="60">
        <v>20</v>
      </c>
      <c r="V7" s="60">
        <v>21</v>
      </c>
      <c r="W7" s="60">
        <v>22</v>
      </c>
      <c r="X7" s="60">
        <v>23</v>
      </c>
      <c r="Y7" s="60">
        <v>24</v>
      </c>
      <c r="Z7" s="60">
        <v>25</v>
      </c>
      <c r="AA7" s="60">
        <v>26</v>
      </c>
      <c r="AB7" s="60">
        <v>27</v>
      </c>
      <c r="AC7" s="60">
        <v>28</v>
      </c>
      <c r="AD7" s="60">
        <v>29</v>
      </c>
      <c r="AE7" s="60">
        <v>30</v>
      </c>
      <c r="AF7" s="60">
        <v>31</v>
      </c>
      <c r="AG7" s="60">
        <v>32</v>
      </c>
      <c r="AH7" s="60">
        <v>33</v>
      </c>
      <c r="AI7" s="60">
        <v>34</v>
      </c>
      <c r="AJ7" s="60">
        <v>35</v>
      </c>
      <c r="AK7" s="60">
        <v>36</v>
      </c>
      <c r="AL7" s="60">
        <v>37</v>
      </c>
      <c r="AM7" s="60">
        <v>38</v>
      </c>
      <c r="AN7" s="60">
        <v>39</v>
      </c>
      <c r="AO7" s="60">
        <v>40</v>
      </c>
      <c r="AP7" s="60">
        <v>41</v>
      </c>
      <c r="AQ7" s="60">
        <v>42</v>
      </c>
      <c r="AR7" s="60">
        <v>43</v>
      </c>
      <c r="AS7" s="60">
        <v>44</v>
      </c>
      <c r="AT7" s="60">
        <v>45</v>
      </c>
      <c r="AU7" s="60">
        <v>46</v>
      </c>
      <c r="AV7" s="60">
        <v>47</v>
      </c>
      <c r="AW7" s="60">
        <v>48</v>
      </c>
      <c r="AX7" s="60">
        <v>49</v>
      </c>
      <c r="AY7" s="60">
        <v>50</v>
      </c>
      <c r="AZ7" s="60">
        <v>51</v>
      </c>
      <c r="BA7" s="60">
        <v>52</v>
      </c>
      <c r="BB7" s="60">
        <v>53</v>
      </c>
      <c r="BC7" s="60">
        <v>54</v>
      </c>
      <c r="BD7" s="60">
        <v>55</v>
      </c>
      <c r="BE7" s="60">
        <v>56</v>
      </c>
      <c r="BF7" s="60">
        <v>57</v>
      </c>
      <c r="BG7" s="60">
        <v>58</v>
      </c>
      <c r="BH7" s="60">
        <v>59</v>
      </c>
      <c r="BI7" s="60">
        <v>60</v>
      </c>
      <c r="BJ7" s="61" t="s">
        <v>55</v>
      </c>
      <c r="BK7" s="61" t="s">
        <v>54</v>
      </c>
      <c r="BL7" s="1"/>
    </row>
    <row r="8" spans="1:65" x14ac:dyDescent="0.25">
      <c r="A8" s="82" t="s">
        <v>42</v>
      </c>
      <c r="B8" s="81" t="str">
        <f>'Performance Deduction Calc'!B66</f>
        <v/>
      </c>
      <c r="C8" s="81" t="str">
        <f>'Performance Deduction Calc'!C66</f>
        <v/>
      </c>
      <c r="D8" s="81" t="str">
        <f>'Performance Deduction Calc'!D66</f>
        <v/>
      </c>
      <c r="E8" s="81" t="str">
        <f>'Performance Deduction Calc'!E66</f>
        <v/>
      </c>
      <c r="F8" s="81" t="str">
        <f>'Performance Deduction Calc'!F66</f>
        <v/>
      </c>
      <c r="G8" s="81" t="str">
        <f>'Performance Deduction Calc'!G66</f>
        <v/>
      </c>
      <c r="H8" s="81" t="str">
        <f>'Performance Deduction Calc'!H66</f>
        <v/>
      </c>
      <c r="I8" s="81" t="str">
        <f>'Performance Deduction Calc'!I66</f>
        <v/>
      </c>
      <c r="J8" s="81" t="str">
        <f>'Performance Deduction Calc'!J66</f>
        <v/>
      </c>
      <c r="K8" s="81" t="str">
        <f>'Performance Deduction Calc'!K66</f>
        <v/>
      </c>
      <c r="L8" s="81" t="str">
        <f>'Performance Deduction Calc'!L66</f>
        <v/>
      </c>
      <c r="M8" s="81" t="str">
        <f>'Performance Deduction Calc'!M66</f>
        <v/>
      </c>
      <c r="N8" s="81" t="str">
        <f>'Performance Deduction Calc'!N66</f>
        <v/>
      </c>
      <c r="O8" s="81" t="str">
        <f>'Performance Deduction Calc'!O66</f>
        <v/>
      </c>
      <c r="P8" s="81" t="str">
        <f>'Performance Deduction Calc'!P66</f>
        <v/>
      </c>
      <c r="Q8" s="81" t="str">
        <f>'Performance Deduction Calc'!Q66</f>
        <v/>
      </c>
      <c r="R8" s="81" t="str">
        <f>'Performance Deduction Calc'!R66</f>
        <v/>
      </c>
      <c r="S8" s="81" t="str">
        <f>'Performance Deduction Calc'!S66</f>
        <v/>
      </c>
      <c r="T8" s="81" t="str">
        <f>'Performance Deduction Calc'!T66</f>
        <v/>
      </c>
      <c r="U8" s="81" t="str">
        <f>'Performance Deduction Calc'!U66</f>
        <v/>
      </c>
      <c r="V8" s="81" t="str">
        <f>'Performance Deduction Calc'!V66</f>
        <v/>
      </c>
      <c r="W8" s="81" t="str">
        <f>'Performance Deduction Calc'!W66</f>
        <v/>
      </c>
      <c r="X8" s="81" t="str">
        <f>'Performance Deduction Calc'!X66</f>
        <v/>
      </c>
      <c r="Y8" s="81" t="str">
        <f>'Performance Deduction Calc'!Y66</f>
        <v/>
      </c>
      <c r="Z8" s="81" t="str">
        <f>'Performance Deduction Calc'!Z66</f>
        <v/>
      </c>
      <c r="AA8" s="81" t="str">
        <f>'Performance Deduction Calc'!AA66</f>
        <v/>
      </c>
      <c r="AB8" s="81" t="str">
        <f>'Performance Deduction Calc'!AB66</f>
        <v/>
      </c>
      <c r="AC8" s="81" t="str">
        <f>'Performance Deduction Calc'!AC66</f>
        <v/>
      </c>
      <c r="AD8" s="81" t="str">
        <f>'Performance Deduction Calc'!AD66</f>
        <v/>
      </c>
      <c r="AE8" s="81" t="str">
        <f>'Performance Deduction Calc'!AE66</f>
        <v/>
      </c>
      <c r="AF8" s="81" t="str">
        <f>'Performance Deduction Calc'!AF66</f>
        <v/>
      </c>
      <c r="AG8" s="81" t="str">
        <f>'Performance Deduction Calc'!AG66</f>
        <v/>
      </c>
      <c r="AH8" s="81" t="str">
        <f>'Performance Deduction Calc'!AH66</f>
        <v/>
      </c>
      <c r="AI8" s="81" t="str">
        <f>'Performance Deduction Calc'!AI66</f>
        <v/>
      </c>
      <c r="AJ8" s="81" t="str">
        <f>'Performance Deduction Calc'!AJ66</f>
        <v/>
      </c>
      <c r="AK8" s="81" t="str">
        <f>'Performance Deduction Calc'!AK66</f>
        <v/>
      </c>
      <c r="AL8" s="81" t="str">
        <f>'Performance Deduction Calc'!AL66</f>
        <v/>
      </c>
      <c r="AM8" s="81" t="str">
        <f>'Performance Deduction Calc'!AM66</f>
        <v/>
      </c>
      <c r="AN8" s="81" t="str">
        <f>'Performance Deduction Calc'!AN66</f>
        <v/>
      </c>
      <c r="AO8" s="81" t="str">
        <f>'Performance Deduction Calc'!AO66</f>
        <v/>
      </c>
      <c r="AP8" s="81" t="str">
        <f>'Performance Deduction Calc'!AP66</f>
        <v/>
      </c>
      <c r="AQ8" s="81" t="str">
        <f>'Performance Deduction Calc'!AQ66</f>
        <v/>
      </c>
      <c r="AR8" s="81" t="str">
        <f>'Performance Deduction Calc'!AR66</f>
        <v/>
      </c>
      <c r="AS8" s="81" t="str">
        <f>'Performance Deduction Calc'!AS66</f>
        <v/>
      </c>
      <c r="AT8" s="81" t="str">
        <f>'Performance Deduction Calc'!AT66</f>
        <v/>
      </c>
      <c r="AU8" s="81" t="str">
        <f>'Performance Deduction Calc'!AU66</f>
        <v/>
      </c>
      <c r="AV8" s="81" t="str">
        <f>'Performance Deduction Calc'!AV66</f>
        <v/>
      </c>
      <c r="AW8" s="81" t="str">
        <f>'Performance Deduction Calc'!AW66</f>
        <v/>
      </c>
      <c r="AX8" s="81" t="str">
        <f>'Performance Deduction Calc'!AX66</f>
        <v/>
      </c>
      <c r="AY8" s="81" t="str">
        <f>'Performance Deduction Calc'!AY66</f>
        <v/>
      </c>
      <c r="AZ8" s="81" t="str">
        <f>'Performance Deduction Calc'!AZ66</f>
        <v/>
      </c>
      <c r="BA8" s="81" t="str">
        <f>'Performance Deduction Calc'!BA66</f>
        <v/>
      </c>
      <c r="BB8" s="81" t="str">
        <f>'Performance Deduction Calc'!BB66</f>
        <v/>
      </c>
      <c r="BC8" s="81" t="str">
        <f>'Performance Deduction Calc'!BC66</f>
        <v/>
      </c>
      <c r="BD8" s="81" t="str">
        <f>'Performance Deduction Calc'!BD66</f>
        <v/>
      </c>
      <c r="BE8" s="81" t="str">
        <f>'Performance Deduction Calc'!BE66</f>
        <v/>
      </c>
      <c r="BF8" s="81" t="str">
        <f>'Performance Deduction Calc'!BF66</f>
        <v/>
      </c>
      <c r="BG8" s="81" t="str">
        <f>'Performance Deduction Calc'!BG66</f>
        <v/>
      </c>
      <c r="BH8" s="81" t="str">
        <f>'Performance Deduction Calc'!BH66</f>
        <v/>
      </c>
      <c r="BI8" s="81" t="str">
        <f>'Performance Deduction Calc'!BI66</f>
        <v/>
      </c>
      <c r="BJ8" s="69">
        <f>IF($A$6=0,0,INDEX(B8:BI8,$A$6))</f>
        <v>0</v>
      </c>
      <c r="BK8" s="24">
        <f>IFERROR(IF(BJ8&gt;=1,"£0",(HLOOKUP($A$6-1,$B$7:BI8,2,FALSE)*0.5)),0)</f>
        <v>0</v>
      </c>
      <c r="BL8" s="1"/>
      <c r="BM8" s="1"/>
    </row>
    <row r="9" spans="1:65" x14ac:dyDescent="0.25">
      <c r="A9" s="82" t="s">
        <v>43</v>
      </c>
      <c r="B9" s="81" t="str">
        <f>'Performance Deduction Calc'!B67</f>
        <v/>
      </c>
      <c r="C9" s="81" t="str">
        <f>'Performance Deduction Calc'!C67</f>
        <v/>
      </c>
      <c r="D9" s="81" t="str">
        <f>'Performance Deduction Calc'!D67</f>
        <v/>
      </c>
      <c r="E9" s="81" t="str">
        <f>'Performance Deduction Calc'!E67</f>
        <v/>
      </c>
      <c r="F9" s="81" t="str">
        <f>'Performance Deduction Calc'!F67</f>
        <v/>
      </c>
      <c r="G9" s="81" t="str">
        <f>'Performance Deduction Calc'!G67</f>
        <v/>
      </c>
      <c r="H9" s="81" t="str">
        <f>'Performance Deduction Calc'!H67</f>
        <v/>
      </c>
      <c r="I9" s="81" t="str">
        <f>'Performance Deduction Calc'!I67</f>
        <v/>
      </c>
      <c r="J9" s="81" t="str">
        <f>'Performance Deduction Calc'!J67</f>
        <v/>
      </c>
      <c r="K9" s="81" t="str">
        <f>'Performance Deduction Calc'!K67</f>
        <v/>
      </c>
      <c r="L9" s="81" t="str">
        <f>'Performance Deduction Calc'!L67</f>
        <v/>
      </c>
      <c r="M9" s="81" t="str">
        <f>'Performance Deduction Calc'!M67</f>
        <v/>
      </c>
      <c r="N9" s="81" t="str">
        <f>'Performance Deduction Calc'!N67</f>
        <v/>
      </c>
      <c r="O9" s="81" t="str">
        <f>'Performance Deduction Calc'!O67</f>
        <v/>
      </c>
      <c r="P9" s="81" t="str">
        <f>'Performance Deduction Calc'!P67</f>
        <v/>
      </c>
      <c r="Q9" s="81" t="str">
        <f>'Performance Deduction Calc'!Q67</f>
        <v/>
      </c>
      <c r="R9" s="81" t="str">
        <f>'Performance Deduction Calc'!R67</f>
        <v/>
      </c>
      <c r="S9" s="81" t="str">
        <f>'Performance Deduction Calc'!S67</f>
        <v/>
      </c>
      <c r="T9" s="81" t="str">
        <f>'Performance Deduction Calc'!T67</f>
        <v/>
      </c>
      <c r="U9" s="81" t="str">
        <f>'Performance Deduction Calc'!U67</f>
        <v/>
      </c>
      <c r="V9" s="81" t="str">
        <f>'Performance Deduction Calc'!V67</f>
        <v/>
      </c>
      <c r="W9" s="81" t="str">
        <f>'Performance Deduction Calc'!W67</f>
        <v/>
      </c>
      <c r="X9" s="81" t="str">
        <f>'Performance Deduction Calc'!X67</f>
        <v/>
      </c>
      <c r="Y9" s="81" t="str">
        <f>'Performance Deduction Calc'!Y67</f>
        <v/>
      </c>
      <c r="Z9" s="81" t="str">
        <f>'Performance Deduction Calc'!Z67</f>
        <v/>
      </c>
      <c r="AA9" s="81" t="str">
        <f>'Performance Deduction Calc'!AA67</f>
        <v/>
      </c>
      <c r="AB9" s="81" t="str">
        <f>'Performance Deduction Calc'!AB67</f>
        <v/>
      </c>
      <c r="AC9" s="81" t="str">
        <f>'Performance Deduction Calc'!AC67</f>
        <v/>
      </c>
      <c r="AD9" s="81" t="str">
        <f>'Performance Deduction Calc'!AD67</f>
        <v/>
      </c>
      <c r="AE9" s="81" t="str">
        <f>'Performance Deduction Calc'!AE67</f>
        <v/>
      </c>
      <c r="AF9" s="81" t="str">
        <f>'Performance Deduction Calc'!AF67</f>
        <v/>
      </c>
      <c r="AG9" s="81" t="str">
        <f>'Performance Deduction Calc'!AG67</f>
        <v/>
      </c>
      <c r="AH9" s="81" t="str">
        <f>'Performance Deduction Calc'!AH67</f>
        <v/>
      </c>
      <c r="AI9" s="81" t="str">
        <f>'Performance Deduction Calc'!AI67</f>
        <v/>
      </c>
      <c r="AJ9" s="81" t="str">
        <f>'Performance Deduction Calc'!AJ67</f>
        <v/>
      </c>
      <c r="AK9" s="81" t="str">
        <f>'Performance Deduction Calc'!AK67</f>
        <v/>
      </c>
      <c r="AL9" s="81" t="str">
        <f>'Performance Deduction Calc'!AL67</f>
        <v/>
      </c>
      <c r="AM9" s="81" t="str">
        <f>'Performance Deduction Calc'!AM67</f>
        <v/>
      </c>
      <c r="AN9" s="81" t="str">
        <f>'Performance Deduction Calc'!AN67</f>
        <v/>
      </c>
      <c r="AO9" s="81" t="str">
        <f>'Performance Deduction Calc'!AO67</f>
        <v/>
      </c>
      <c r="AP9" s="81" t="str">
        <f>'Performance Deduction Calc'!AP67</f>
        <v/>
      </c>
      <c r="AQ9" s="81" t="str">
        <f>'Performance Deduction Calc'!AQ67</f>
        <v/>
      </c>
      <c r="AR9" s="81" t="str">
        <f>'Performance Deduction Calc'!AR67</f>
        <v/>
      </c>
      <c r="AS9" s="81" t="str">
        <f>'Performance Deduction Calc'!AS67</f>
        <v/>
      </c>
      <c r="AT9" s="81" t="str">
        <f>'Performance Deduction Calc'!AT67</f>
        <v/>
      </c>
      <c r="AU9" s="81" t="str">
        <f>'Performance Deduction Calc'!AU67</f>
        <v/>
      </c>
      <c r="AV9" s="81" t="str">
        <f>'Performance Deduction Calc'!AV67</f>
        <v/>
      </c>
      <c r="AW9" s="81" t="str">
        <f>'Performance Deduction Calc'!AW67</f>
        <v/>
      </c>
      <c r="AX9" s="81" t="str">
        <f>'Performance Deduction Calc'!AX67</f>
        <v/>
      </c>
      <c r="AY9" s="81" t="str">
        <f>'Performance Deduction Calc'!AY67</f>
        <v/>
      </c>
      <c r="AZ9" s="81" t="str">
        <f>'Performance Deduction Calc'!AZ67</f>
        <v/>
      </c>
      <c r="BA9" s="81" t="str">
        <f>'Performance Deduction Calc'!BA67</f>
        <v/>
      </c>
      <c r="BB9" s="81" t="str">
        <f>'Performance Deduction Calc'!BB67</f>
        <v/>
      </c>
      <c r="BC9" s="81" t="str">
        <f>'Performance Deduction Calc'!BC67</f>
        <v/>
      </c>
      <c r="BD9" s="81" t="str">
        <f>'Performance Deduction Calc'!BD67</f>
        <v/>
      </c>
      <c r="BE9" s="81" t="str">
        <f>'Performance Deduction Calc'!BE67</f>
        <v/>
      </c>
      <c r="BF9" s="81" t="str">
        <f>'Performance Deduction Calc'!BF67</f>
        <v/>
      </c>
      <c r="BG9" s="81" t="str">
        <f>'Performance Deduction Calc'!BG67</f>
        <v/>
      </c>
      <c r="BH9" s="81" t="str">
        <f>'Performance Deduction Calc'!BH67</f>
        <v/>
      </c>
      <c r="BI9" s="81" t="str">
        <f>'Performance Deduction Calc'!BI67</f>
        <v/>
      </c>
      <c r="BJ9" s="69">
        <f t="shared" ref="BJ9:BJ17" si="0">IF($A$6=0,0,INDEX(B9:BI9,$A$6))</f>
        <v>0</v>
      </c>
      <c r="BK9" s="24">
        <f>IFERROR(IF(BJ9&gt;=1,"£0",(HLOOKUP($A$6-1,$B$7:BI9,3,FALSE)*0.5)),0)</f>
        <v>0</v>
      </c>
      <c r="BL9" s="1"/>
    </row>
    <row r="10" spans="1:65" x14ac:dyDescent="0.25">
      <c r="A10" s="82" t="s">
        <v>44</v>
      </c>
      <c r="B10" s="81" t="str">
        <f>'Performance Deduction Calc'!B68</f>
        <v/>
      </c>
      <c r="C10" s="81" t="str">
        <f>'Performance Deduction Calc'!C68</f>
        <v/>
      </c>
      <c r="D10" s="81" t="str">
        <f>'Performance Deduction Calc'!D68</f>
        <v/>
      </c>
      <c r="E10" s="81" t="str">
        <f>'Performance Deduction Calc'!E68</f>
        <v/>
      </c>
      <c r="F10" s="81" t="str">
        <f>'Performance Deduction Calc'!F68</f>
        <v/>
      </c>
      <c r="G10" s="81" t="str">
        <f>'Performance Deduction Calc'!G68</f>
        <v/>
      </c>
      <c r="H10" s="81" t="str">
        <f>'Performance Deduction Calc'!H68</f>
        <v/>
      </c>
      <c r="I10" s="81" t="str">
        <f>'Performance Deduction Calc'!I68</f>
        <v/>
      </c>
      <c r="J10" s="81" t="str">
        <f>'Performance Deduction Calc'!J68</f>
        <v/>
      </c>
      <c r="K10" s="81" t="str">
        <f>'Performance Deduction Calc'!K68</f>
        <v/>
      </c>
      <c r="L10" s="81" t="str">
        <f>'Performance Deduction Calc'!L68</f>
        <v/>
      </c>
      <c r="M10" s="81" t="str">
        <f>'Performance Deduction Calc'!M68</f>
        <v/>
      </c>
      <c r="N10" s="81" t="str">
        <f>'Performance Deduction Calc'!N68</f>
        <v/>
      </c>
      <c r="O10" s="81" t="str">
        <f>'Performance Deduction Calc'!O68</f>
        <v/>
      </c>
      <c r="P10" s="81" t="str">
        <f>'Performance Deduction Calc'!P68</f>
        <v/>
      </c>
      <c r="Q10" s="81" t="str">
        <f>'Performance Deduction Calc'!Q68</f>
        <v/>
      </c>
      <c r="R10" s="81" t="str">
        <f>'Performance Deduction Calc'!R68</f>
        <v/>
      </c>
      <c r="S10" s="81" t="str">
        <f>'Performance Deduction Calc'!S68</f>
        <v/>
      </c>
      <c r="T10" s="81" t="str">
        <f>'Performance Deduction Calc'!T68</f>
        <v/>
      </c>
      <c r="U10" s="81" t="str">
        <f>'Performance Deduction Calc'!U68</f>
        <v/>
      </c>
      <c r="V10" s="81" t="str">
        <f>'Performance Deduction Calc'!V68</f>
        <v/>
      </c>
      <c r="W10" s="81" t="str">
        <f>'Performance Deduction Calc'!W68</f>
        <v/>
      </c>
      <c r="X10" s="81" t="str">
        <f>'Performance Deduction Calc'!X68</f>
        <v/>
      </c>
      <c r="Y10" s="81" t="str">
        <f>'Performance Deduction Calc'!Y68</f>
        <v/>
      </c>
      <c r="Z10" s="81" t="str">
        <f>'Performance Deduction Calc'!Z68</f>
        <v/>
      </c>
      <c r="AA10" s="81" t="str">
        <f>'Performance Deduction Calc'!AA68</f>
        <v/>
      </c>
      <c r="AB10" s="81" t="str">
        <f>'Performance Deduction Calc'!AB68</f>
        <v/>
      </c>
      <c r="AC10" s="81" t="str">
        <f>'Performance Deduction Calc'!AC68</f>
        <v/>
      </c>
      <c r="AD10" s="81" t="str">
        <f>'Performance Deduction Calc'!AD68</f>
        <v/>
      </c>
      <c r="AE10" s="81" t="str">
        <f>'Performance Deduction Calc'!AE68</f>
        <v/>
      </c>
      <c r="AF10" s="81" t="str">
        <f>'Performance Deduction Calc'!AF68</f>
        <v/>
      </c>
      <c r="AG10" s="81" t="str">
        <f>'Performance Deduction Calc'!AG68</f>
        <v/>
      </c>
      <c r="AH10" s="81" t="str">
        <f>'Performance Deduction Calc'!AH68</f>
        <v/>
      </c>
      <c r="AI10" s="81" t="str">
        <f>'Performance Deduction Calc'!AI68</f>
        <v/>
      </c>
      <c r="AJ10" s="81" t="str">
        <f>'Performance Deduction Calc'!AJ68</f>
        <v/>
      </c>
      <c r="AK10" s="81" t="str">
        <f>'Performance Deduction Calc'!AK68</f>
        <v/>
      </c>
      <c r="AL10" s="81" t="str">
        <f>'Performance Deduction Calc'!AL68</f>
        <v/>
      </c>
      <c r="AM10" s="81" t="str">
        <f>'Performance Deduction Calc'!AM68</f>
        <v/>
      </c>
      <c r="AN10" s="81" t="str">
        <f>'Performance Deduction Calc'!AN68</f>
        <v/>
      </c>
      <c r="AO10" s="81" t="str">
        <f>'Performance Deduction Calc'!AO68</f>
        <v/>
      </c>
      <c r="AP10" s="81" t="str">
        <f>'Performance Deduction Calc'!AP68</f>
        <v/>
      </c>
      <c r="AQ10" s="81" t="str">
        <f>'Performance Deduction Calc'!AQ68</f>
        <v/>
      </c>
      <c r="AR10" s="81" t="str">
        <f>'Performance Deduction Calc'!AR68</f>
        <v/>
      </c>
      <c r="AS10" s="81" t="str">
        <f>'Performance Deduction Calc'!AS68</f>
        <v/>
      </c>
      <c r="AT10" s="81" t="str">
        <f>'Performance Deduction Calc'!AT68</f>
        <v/>
      </c>
      <c r="AU10" s="81" t="str">
        <f>'Performance Deduction Calc'!AU68</f>
        <v/>
      </c>
      <c r="AV10" s="81" t="str">
        <f>'Performance Deduction Calc'!AV68</f>
        <v/>
      </c>
      <c r="AW10" s="81" t="str">
        <f>'Performance Deduction Calc'!AW68</f>
        <v/>
      </c>
      <c r="AX10" s="81" t="str">
        <f>'Performance Deduction Calc'!AX68</f>
        <v/>
      </c>
      <c r="AY10" s="81" t="str">
        <f>'Performance Deduction Calc'!AY68</f>
        <v/>
      </c>
      <c r="AZ10" s="81" t="str">
        <f>'Performance Deduction Calc'!AZ68</f>
        <v/>
      </c>
      <c r="BA10" s="81" t="str">
        <f>'Performance Deduction Calc'!BA68</f>
        <v/>
      </c>
      <c r="BB10" s="81" t="str">
        <f>'Performance Deduction Calc'!BB68</f>
        <v/>
      </c>
      <c r="BC10" s="81" t="str">
        <f>'Performance Deduction Calc'!BC68</f>
        <v/>
      </c>
      <c r="BD10" s="81" t="str">
        <f>'Performance Deduction Calc'!BD68</f>
        <v/>
      </c>
      <c r="BE10" s="81" t="str">
        <f>'Performance Deduction Calc'!BE68</f>
        <v/>
      </c>
      <c r="BF10" s="81" t="str">
        <f>'Performance Deduction Calc'!BF68</f>
        <v/>
      </c>
      <c r="BG10" s="81" t="str">
        <f>'Performance Deduction Calc'!BG68</f>
        <v/>
      </c>
      <c r="BH10" s="81" t="str">
        <f>'Performance Deduction Calc'!BH68</f>
        <v/>
      </c>
      <c r="BI10" s="81" t="str">
        <f>'Performance Deduction Calc'!BI68</f>
        <v/>
      </c>
      <c r="BJ10" s="69">
        <f t="shared" si="0"/>
        <v>0</v>
      </c>
      <c r="BK10" s="24">
        <f>IFERROR(IF(BJ10&gt;=1,"£0",(HLOOKUP($A$6-1,$B$7:BI10,4,FALSE)*0.5)),0)</f>
        <v>0</v>
      </c>
      <c r="BL10" s="1"/>
    </row>
    <row r="11" spans="1:65" x14ac:dyDescent="0.25">
      <c r="A11" s="82" t="s">
        <v>45</v>
      </c>
      <c r="B11" s="81" t="str">
        <f>'Performance Deduction Calc'!B69</f>
        <v/>
      </c>
      <c r="C11" s="81" t="str">
        <f>'Performance Deduction Calc'!C69</f>
        <v/>
      </c>
      <c r="D11" s="81" t="str">
        <f>'Performance Deduction Calc'!D69</f>
        <v/>
      </c>
      <c r="E11" s="81" t="str">
        <f>'Performance Deduction Calc'!E69</f>
        <v/>
      </c>
      <c r="F11" s="81" t="str">
        <f>'Performance Deduction Calc'!F69</f>
        <v/>
      </c>
      <c r="G11" s="81" t="str">
        <f>'Performance Deduction Calc'!G69</f>
        <v/>
      </c>
      <c r="H11" s="81" t="str">
        <f>'Performance Deduction Calc'!H69</f>
        <v/>
      </c>
      <c r="I11" s="81" t="str">
        <f>'Performance Deduction Calc'!I69</f>
        <v/>
      </c>
      <c r="J11" s="81" t="str">
        <f>'Performance Deduction Calc'!J69</f>
        <v/>
      </c>
      <c r="K11" s="81" t="str">
        <f>'Performance Deduction Calc'!K69</f>
        <v/>
      </c>
      <c r="L11" s="81" t="str">
        <f>'Performance Deduction Calc'!L69</f>
        <v/>
      </c>
      <c r="M11" s="81" t="str">
        <f>'Performance Deduction Calc'!M69</f>
        <v/>
      </c>
      <c r="N11" s="81" t="str">
        <f>'Performance Deduction Calc'!N69</f>
        <v/>
      </c>
      <c r="O11" s="81" t="str">
        <f>'Performance Deduction Calc'!O69</f>
        <v/>
      </c>
      <c r="P11" s="81" t="str">
        <f>'Performance Deduction Calc'!P69</f>
        <v/>
      </c>
      <c r="Q11" s="81" t="str">
        <f>'Performance Deduction Calc'!Q69</f>
        <v/>
      </c>
      <c r="R11" s="81" t="str">
        <f>'Performance Deduction Calc'!R69</f>
        <v/>
      </c>
      <c r="S11" s="81" t="str">
        <f>'Performance Deduction Calc'!S69</f>
        <v/>
      </c>
      <c r="T11" s="81" t="str">
        <f>'Performance Deduction Calc'!T69</f>
        <v/>
      </c>
      <c r="U11" s="81" t="str">
        <f>'Performance Deduction Calc'!U69</f>
        <v/>
      </c>
      <c r="V11" s="81" t="str">
        <f>'Performance Deduction Calc'!V69</f>
        <v/>
      </c>
      <c r="W11" s="81" t="str">
        <f>'Performance Deduction Calc'!W69</f>
        <v/>
      </c>
      <c r="X11" s="81" t="str">
        <f>'Performance Deduction Calc'!X69</f>
        <v/>
      </c>
      <c r="Y11" s="81" t="str">
        <f>'Performance Deduction Calc'!Y69</f>
        <v/>
      </c>
      <c r="Z11" s="81" t="str">
        <f>'Performance Deduction Calc'!Z69</f>
        <v/>
      </c>
      <c r="AA11" s="81" t="str">
        <f>'Performance Deduction Calc'!AA69</f>
        <v/>
      </c>
      <c r="AB11" s="81" t="str">
        <f>'Performance Deduction Calc'!AB69</f>
        <v/>
      </c>
      <c r="AC11" s="81" t="str">
        <f>'Performance Deduction Calc'!AC69</f>
        <v/>
      </c>
      <c r="AD11" s="81" t="str">
        <f>'Performance Deduction Calc'!AD69</f>
        <v/>
      </c>
      <c r="AE11" s="81" t="str">
        <f>'Performance Deduction Calc'!AE69</f>
        <v/>
      </c>
      <c r="AF11" s="81" t="str">
        <f>'Performance Deduction Calc'!AF69</f>
        <v/>
      </c>
      <c r="AG11" s="81" t="str">
        <f>'Performance Deduction Calc'!AG69</f>
        <v/>
      </c>
      <c r="AH11" s="81" t="str">
        <f>'Performance Deduction Calc'!AH69</f>
        <v/>
      </c>
      <c r="AI11" s="81" t="str">
        <f>'Performance Deduction Calc'!AI69</f>
        <v/>
      </c>
      <c r="AJ11" s="81" t="str">
        <f>'Performance Deduction Calc'!AJ69</f>
        <v/>
      </c>
      <c r="AK11" s="81" t="str">
        <f>'Performance Deduction Calc'!AK69</f>
        <v/>
      </c>
      <c r="AL11" s="81" t="str">
        <f>'Performance Deduction Calc'!AL69</f>
        <v/>
      </c>
      <c r="AM11" s="81" t="str">
        <f>'Performance Deduction Calc'!AM69</f>
        <v/>
      </c>
      <c r="AN11" s="81" t="str">
        <f>'Performance Deduction Calc'!AN69</f>
        <v/>
      </c>
      <c r="AO11" s="81" t="str">
        <f>'Performance Deduction Calc'!AO69</f>
        <v/>
      </c>
      <c r="AP11" s="81" t="str">
        <f>'Performance Deduction Calc'!AP69</f>
        <v/>
      </c>
      <c r="AQ11" s="81" t="str">
        <f>'Performance Deduction Calc'!AQ69</f>
        <v/>
      </c>
      <c r="AR11" s="81" t="str">
        <f>'Performance Deduction Calc'!AR69</f>
        <v/>
      </c>
      <c r="AS11" s="81" t="str">
        <f>'Performance Deduction Calc'!AS69</f>
        <v/>
      </c>
      <c r="AT11" s="81" t="str">
        <f>'Performance Deduction Calc'!AT69</f>
        <v/>
      </c>
      <c r="AU11" s="81" t="str">
        <f>'Performance Deduction Calc'!AU69</f>
        <v/>
      </c>
      <c r="AV11" s="81" t="str">
        <f>'Performance Deduction Calc'!AV69</f>
        <v/>
      </c>
      <c r="AW11" s="81" t="str">
        <f>'Performance Deduction Calc'!AW69</f>
        <v/>
      </c>
      <c r="AX11" s="81" t="str">
        <f>'Performance Deduction Calc'!AX69</f>
        <v/>
      </c>
      <c r="AY11" s="81" t="str">
        <f>'Performance Deduction Calc'!AY69</f>
        <v/>
      </c>
      <c r="AZ11" s="81" t="str">
        <f>'Performance Deduction Calc'!AZ69</f>
        <v/>
      </c>
      <c r="BA11" s="81" t="str">
        <f>'Performance Deduction Calc'!BA69</f>
        <v/>
      </c>
      <c r="BB11" s="81" t="str">
        <f>'Performance Deduction Calc'!BB69</f>
        <v/>
      </c>
      <c r="BC11" s="81" t="str">
        <f>'Performance Deduction Calc'!BC69</f>
        <v/>
      </c>
      <c r="BD11" s="81" t="str">
        <f>'Performance Deduction Calc'!BD69</f>
        <v/>
      </c>
      <c r="BE11" s="81" t="str">
        <f>'Performance Deduction Calc'!BE69</f>
        <v/>
      </c>
      <c r="BF11" s="81" t="str">
        <f>'Performance Deduction Calc'!BF69</f>
        <v/>
      </c>
      <c r="BG11" s="81" t="str">
        <f>'Performance Deduction Calc'!BG69</f>
        <v/>
      </c>
      <c r="BH11" s="81" t="str">
        <f>'Performance Deduction Calc'!BH69</f>
        <v/>
      </c>
      <c r="BI11" s="81" t="str">
        <f>'Performance Deduction Calc'!BI69</f>
        <v/>
      </c>
      <c r="BJ11" s="69">
        <f t="shared" si="0"/>
        <v>0</v>
      </c>
      <c r="BK11" s="24">
        <f>IFERROR(IF(BJ11&gt;=1,"£0",(HLOOKUP($A$6-1,$B$7:BI11,5,FALSE)*0.5)),0)</f>
        <v>0</v>
      </c>
      <c r="BL11" s="1"/>
    </row>
    <row r="12" spans="1:65" x14ac:dyDescent="0.25">
      <c r="A12" s="82" t="s">
        <v>46</v>
      </c>
      <c r="B12" s="81" t="str">
        <f>'Performance Deduction Calc'!B70</f>
        <v/>
      </c>
      <c r="C12" s="81" t="str">
        <f>'Performance Deduction Calc'!C70</f>
        <v/>
      </c>
      <c r="D12" s="81" t="str">
        <f>'Performance Deduction Calc'!D70</f>
        <v/>
      </c>
      <c r="E12" s="81" t="str">
        <f>'Performance Deduction Calc'!E70</f>
        <v/>
      </c>
      <c r="F12" s="81" t="str">
        <f>'Performance Deduction Calc'!F70</f>
        <v/>
      </c>
      <c r="G12" s="81" t="str">
        <f>'Performance Deduction Calc'!G70</f>
        <v/>
      </c>
      <c r="H12" s="81" t="str">
        <f>'Performance Deduction Calc'!H70</f>
        <v/>
      </c>
      <c r="I12" s="81" t="str">
        <f>'Performance Deduction Calc'!I70</f>
        <v/>
      </c>
      <c r="J12" s="81" t="str">
        <f>'Performance Deduction Calc'!J70</f>
        <v/>
      </c>
      <c r="K12" s="81" t="str">
        <f>'Performance Deduction Calc'!K70</f>
        <v/>
      </c>
      <c r="L12" s="81" t="str">
        <f>'Performance Deduction Calc'!L70</f>
        <v/>
      </c>
      <c r="M12" s="81" t="str">
        <f>'Performance Deduction Calc'!M70</f>
        <v/>
      </c>
      <c r="N12" s="81" t="str">
        <f>'Performance Deduction Calc'!N70</f>
        <v/>
      </c>
      <c r="O12" s="81" t="str">
        <f>'Performance Deduction Calc'!O70</f>
        <v/>
      </c>
      <c r="P12" s="81" t="str">
        <f>'Performance Deduction Calc'!P70</f>
        <v/>
      </c>
      <c r="Q12" s="81" t="str">
        <f>'Performance Deduction Calc'!Q70</f>
        <v/>
      </c>
      <c r="R12" s="81" t="str">
        <f>'Performance Deduction Calc'!R70</f>
        <v/>
      </c>
      <c r="S12" s="81" t="str">
        <f>'Performance Deduction Calc'!S70</f>
        <v/>
      </c>
      <c r="T12" s="81" t="str">
        <f>'Performance Deduction Calc'!T70</f>
        <v/>
      </c>
      <c r="U12" s="81" t="str">
        <f>'Performance Deduction Calc'!U70</f>
        <v/>
      </c>
      <c r="V12" s="81" t="str">
        <f>'Performance Deduction Calc'!V70</f>
        <v/>
      </c>
      <c r="W12" s="81" t="str">
        <f>'Performance Deduction Calc'!W70</f>
        <v/>
      </c>
      <c r="X12" s="81" t="str">
        <f>'Performance Deduction Calc'!X70</f>
        <v/>
      </c>
      <c r="Y12" s="81" t="str">
        <f>'Performance Deduction Calc'!Y70</f>
        <v/>
      </c>
      <c r="Z12" s="81" t="str">
        <f>'Performance Deduction Calc'!Z70</f>
        <v/>
      </c>
      <c r="AA12" s="81" t="str">
        <f>'Performance Deduction Calc'!AA70</f>
        <v/>
      </c>
      <c r="AB12" s="81" t="str">
        <f>'Performance Deduction Calc'!AB70</f>
        <v/>
      </c>
      <c r="AC12" s="81" t="str">
        <f>'Performance Deduction Calc'!AC70</f>
        <v/>
      </c>
      <c r="AD12" s="81" t="str">
        <f>'Performance Deduction Calc'!AD70</f>
        <v/>
      </c>
      <c r="AE12" s="81" t="str">
        <f>'Performance Deduction Calc'!AE70</f>
        <v/>
      </c>
      <c r="AF12" s="81" t="str">
        <f>'Performance Deduction Calc'!AF70</f>
        <v/>
      </c>
      <c r="AG12" s="81" t="str">
        <f>'Performance Deduction Calc'!AG70</f>
        <v/>
      </c>
      <c r="AH12" s="81" t="str">
        <f>'Performance Deduction Calc'!AH70</f>
        <v/>
      </c>
      <c r="AI12" s="81" t="str">
        <f>'Performance Deduction Calc'!AI70</f>
        <v/>
      </c>
      <c r="AJ12" s="81" t="str">
        <f>'Performance Deduction Calc'!AJ70</f>
        <v/>
      </c>
      <c r="AK12" s="81" t="str">
        <f>'Performance Deduction Calc'!AK70</f>
        <v/>
      </c>
      <c r="AL12" s="81" t="str">
        <f>'Performance Deduction Calc'!AL70</f>
        <v/>
      </c>
      <c r="AM12" s="81" t="str">
        <f>'Performance Deduction Calc'!AM70</f>
        <v/>
      </c>
      <c r="AN12" s="81" t="str">
        <f>'Performance Deduction Calc'!AN70</f>
        <v/>
      </c>
      <c r="AO12" s="81" t="str">
        <f>'Performance Deduction Calc'!AO70</f>
        <v/>
      </c>
      <c r="AP12" s="81" t="str">
        <f>'Performance Deduction Calc'!AP70</f>
        <v/>
      </c>
      <c r="AQ12" s="81" t="str">
        <f>'Performance Deduction Calc'!AQ70</f>
        <v/>
      </c>
      <c r="AR12" s="81" t="str">
        <f>'Performance Deduction Calc'!AR70</f>
        <v/>
      </c>
      <c r="AS12" s="81" t="str">
        <f>'Performance Deduction Calc'!AS70</f>
        <v/>
      </c>
      <c r="AT12" s="81" t="str">
        <f>'Performance Deduction Calc'!AT70</f>
        <v/>
      </c>
      <c r="AU12" s="81" t="str">
        <f>'Performance Deduction Calc'!AU70</f>
        <v/>
      </c>
      <c r="AV12" s="81" t="str">
        <f>'Performance Deduction Calc'!AV70</f>
        <v/>
      </c>
      <c r="AW12" s="81" t="str">
        <f>'Performance Deduction Calc'!AW70</f>
        <v/>
      </c>
      <c r="AX12" s="81" t="str">
        <f>'Performance Deduction Calc'!AX70</f>
        <v/>
      </c>
      <c r="AY12" s="81" t="str">
        <f>'Performance Deduction Calc'!AY70</f>
        <v/>
      </c>
      <c r="AZ12" s="81" t="str">
        <f>'Performance Deduction Calc'!AZ70</f>
        <v/>
      </c>
      <c r="BA12" s="81" t="str">
        <f>'Performance Deduction Calc'!BA70</f>
        <v/>
      </c>
      <c r="BB12" s="81" t="str">
        <f>'Performance Deduction Calc'!BB70</f>
        <v/>
      </c>
      <c r="BC12" s="81" t="str">
        <f>'Performance Deduction Calc'!BC70</f>
        <v/>
      </c>
      <c r="BD12" s="81" t="str">
        <f>'Performance Deduction Calc'!BD70</f>
        <v/>
      </c>
      <c r="BE12" s="81" t="str">
        <f>'Performance Deduction Calc'!BE70</f>
        <v/>
      </c>
      <c r="BF12" s="81" t="str">
        <f>'Performance Deduction Calc'!BF70</f>
        <v/>
      </c>
      <c r="BG12" s="81" t="str">
        <f>'Performance Deduction Calc'!BG70</f>
        <v/>
      </c>
      <c r="BH12" s="81" t="str">
        <f>'Performance Deduction Calc'!BH70</f>
        <v/>
      </c>
      <c r="BI12" s="81" t="str">
        <f>'Performance Deduction Calc'!BI70</f>
        <v/>
      </c>
      <c r="BJ12" s="69">
        <f t="shared" si="0"/>
        <v>0</v>
      </c>
      <c r="BK12" s="24">
        <f>IFERROR(IF(BJ12&gt;=1,"£0",(HLOOKUP($A$6-1,$B$7:BI12,6,FALSE)*0.5)),0)</f>
        <v>0</v>
      </c>
      <c r="BL12" s="1"/>
    </row>
    <row r="13" spans="1:65" x14ac:dyDescent="0.25">
      <c r="A13" s="82" t="s">
        <v>47</v>
      </c>
      <c r="B13" s="81" t="str">
        <f>'Performance Deduction Calc'!B71</f>
        <v/>
      </c>
      <c r="C13" s="81" t="str">
        <f>'Performance Deduction Calc'!C71</f>
        <v/>
      </c>
      <c r="D13" s="81" t="str">
        <f>'Performance Deduction Calc'!D71</f>
        <v/>
      </c>
      <c r="E13" s="81" t="str">
        <f>'Performance Deduction Calc'!E71</f>
        <v/>
      </c>
      <c r="F13" s="81" t="str">
        <f>'Performance Deduction Calc'!F71</f>
        <v/>
      </c>
      <c r="G13" s="81" t="str">
        <f>'Performance Deduction Calc'!G71</f>
        <v/>
      </c>
      <c r="H13" s="81" t="str">
        <f>'Performance Deduction Calc'!H71</f>
        <v/>
      </c>
      <c r="I13" s="81" t="str">
        <f>'Performance Deduction Calc'!I71</f>
        <v/>
      </c>
      <c r="J13" s="81" t="str">
        <f>'Performance Deduction Calc'!J71</f>
        <v/>
      </c>
      <c r="K13" s="81" t="str">
        <f>'Performance Deduction Calc'!K71</f>
        <v/>
      </c>
      <c r="L13" s="81" t="str">
        <f>'Performance Deduction Calc'!L71</f>
        <v/>
      </c>
      <c r="M13" s="81" t="str">
        <f>'Performance Deduction Calc'!M71</f>
        <v/>
      </c>
      <c r="N13" s="81" t="str">
        <f>'Performance Deduction Calc'!N71</f>
        <v/>
      </c>
      <c r="O13" s="81" t="str">
        <f>'Performance Deduction Calc'!O71</f>
        <v/>
      </c>
      <c r="P13" s="81" t="str">
        <f>'Performance Deduction Calc'!P71</f>
        <v/>
      </c>
      <c r="Q13" s="81" t="str">
        <f>'Performance Deduction Calc'!Q71</f>
        <v/>
      </c>
      <c r="R13" s="81" t="str">
        <f>'Performance Deduction Calc'!R71</f>
        <v/>
      </c>
      <c r="S13" s="81" t="str">
        <f>'Performance Deduction Calc'!S71</f>
        <v/>
      </c>
      <c r="T13" s="81" t="str">
        <f>'Performance Deduction Calc'!T71</f>
        <v/>
      </c>
      <c r="U13" s="81" t="str">
        <f>'Performance Deduction Calc'!U71</f>
        <v/>
      </c>
      <c r="V13" s="81" t="str">
        <f>'Performance Deduction Calc'!V71</f>
        <v/>
      </c>
      <c r="W13" s="81" t="str">
        <f>'Performance Deduction Calc'!W71</f>
        <v/>
      </c>
      <c r="X13" s="81" t="str">
        <f>'Performance Deduction Calc'!X71</f>
        <v/>
      </c>
      <c r="Y13" s="81" t="str">
        <f>'Performance Deduction Calc'!Y71</f>
        <v/>
      </c>
      <c r="Z13" s="81" t="str">
        <f>'Performance Deduction Calc'!Z71</f>
        <v/>
      </c>
      <c r="AA13" s="81" t="str">
        <f>'Performance Deduction Calc'!AA71</f>
        <v/>
      </c>
      <c r="AB13" s="81" t="str">
        <f>'Performance Deduction Calc'!AB71</f>
        <v/>
      </c>
      <c r="AC13" s="81" t="str">
        <f>'Performance Deduction Calc'!AC71</f>
        <v/>
      </c>
      <c r="AD13" s="81" t="str">
        <f>'Performance Deduction Calc'!AD71</f>
        <v/>
      </c>
      <c r="AE13" s="81" t="str">
        <f>'Performance Deduction Calc'!AE71</f>
        <v/>
      </c>
      <c r="AF13" s="81" t="str">
        <f>'Performance Deduction Calc'!AF71</f>
        <v/>
      </c>
      <c r="AG13" s="81" t="str">
        <f>'Performance Deduction Calc'!AG71</f>
        <v/>
      </c>
      <c r="AH13" s="81" t="str">
        <f>'Performance Deduction Calc'!AH71</f>
        <v/>
      </c>
      <c r="AI13" s="81" t="str">
        <f>'Performance Deduction Calc'!AI71</f>
        <v/>
      </c>
      <c r="AJ13" s="81" t="str">
        <f>'Performance Deduction Calc'!AJ71</f>
        <v/>
      </c>
      <c r="AK13" s="81" t="str">
        <f>'Performance Deduction Calc'!AK71</f>
        <v/>
      </c>
      <c r="AL13" s="81" t="str">
        <f>'Performance Deduction Calc'!AL71</f>
        <v/>
      </c>
      <c r="AM13" s="81" t="str">
        <f>'Performance Deduction Calc'!AM71</f>
        <v/>
      </c>
      <c r="AN13" s="81" t="str">
        <f>'Performance Deduction Calc'!AN71</f>
        <v/>
      </c>
      <c r="AO13" s="81" t="str">
        <f>'Performance Deduction Calc'!AO71</f>
        <v/>
      </c>
      <c r="AP13" s="81" t="str">
        <f>'Performance Deduction Calc'!AP71</f>
        <v/>
      </c>
      <c r="AQ13" s="81" t="str">
        <f>'Performance Deduction Calc'!AQ71</f>
        <v/>
      </c>
      <c r="AR13" s="81" t="str">
        <f>'Performance Deduction Calc'!AR71</f>
        <v/>
      </c>
      <c r="AS13" s="81" t="str">
        <f>'Performance Deduction Calc'!AS71</f>
        <v/>
      </c>
      <c r="AT13" s="81" t="str">
        <f>'Performance Deduction Calc'!AT71</f>
        <v/>
      </c>
      <c r="AU13" s="81" t="str">
        <f>'Performance Deduction Calc'!AU71</f>
        <v/>
      </c>
      <c r="AV13" s="81" t="str">
        <f>'Performance Deduction Calc'!AV71</f>
        <v/>
      </c>
      <c r="AW13" s="81" t="str">
        <f>'Performance Deduction Calc'!AW71</f>
        <v/>
      </c>
      <c r="AX13" s="81" t="str">
        <f>'Performance Deduction Calc'!AX71</f>
        <v/>
      </c>
      <c r="AY13" s="81" t="str">
        <f>'Performance Deduction Calc'!AY71</f>
        <v/>
      </c>
      <c r="AZ13" s="81" t="str">
        <f>'Performance Deduction Calc'!AZ71</f>
        <v/>
      </c>
      <c r="BA13" s="81" t="str">
        <f>'Performance Deduction Calc'!BA71</f>
        <v/>
      </c>
      <c r="BB13" s="81" t="str">
        <f>'Performance Deduction Calc'!BB71</f>
        <v/>
      </c>
      <c r="BC13" s="81" t="str">
        <f>'Performance Deduction Calc'!BC71</f>
        <v/>
      </c>
      <c r="BD13" s="81" t="str">
        <f>'Performance Deduction Calc'!BD71</f>
        <v/>
      </c>
      <c r="BE13" s="81" t="str">
        <f>'Performance Deduction Calc'!BE71</f>
        <v/>
      </c>
      <c r="BF13" s="81" t="str">
        <f>'Performance Deduction Calc'!BF71</f>
        <v/>
      </c>
      <c r="BG13" s="81" t="str">
        <f>'Performance Deduction Calc'!BG71</f>
        <v/>
      </c>
      <c r="BH13" s="81" t="str">
        <f>'Performance Deduction Calc'!BH71</f>
        <v/>
      </c>
      <c r="BI13" s="81" t="str">
        <f>'Performance Deduction Calc'!BI71</f>
        <v/>
      </c>
      <c r="BJ13" s="69">
        <f t="shared" si="0"/>
        <v>0</v>
      </c>
      <c r="BK13" s="24">
        <f>IFERROR(IF(BJ13&gt;=1,"£0",(HLOOKUP($A$6-1,$B$7:BI13,7,FALSE)*0.5)),0)</f>
        <v>0</v>
      </c>
      <c r="BL13" s="1"/>
    </row>
    <row r="14" spans="1:65" x14ac:dyDescent="0.25">
      <c r="A14" s="82" t="s">
        <v>48</v>
      </c>
      <c r="B14" s="81" t="str">
        <f>'Performance Deduction Calc'!B72</f>
        <v/>
      </c>
      <c r="C14" s="81" t="str">
        <f>'Performance Deduction Calc'!C72</f>
        <v/>
      </c>
      <c r="D14" s="81" t="str">
        <f>'Performance Deduction Calc'!D72</f>
        <v/>
      </c>
      <c r="E14" s="81" t="str">
        <f>'Performance Deduction Calc'!E72</f>
        <v/>
      </c>
      <c r="F14" s="81" t="str">
        <f>'Performance Deduction Calc'!F72</f>
        <v/>
      </c>
      <c r="G14" s="81" t="str">
        <f>'Performance Deduction Calc'!G72</f>
        <v/>
      </c>
      <c r="H14" s="81" t="str">
        <f>'Performance Deduction Calc'!H72</f>
        <v/>
      </c>
      <c r="I14" s="81" t="str">
        <f>'Performance Deduction Calc'!I72</f>
        <v/>
      </c>
      <c r="J14" s="81" t="str">
        <f>'Performance Deduction Calc'!J72</f>
        <v/>
      </c>
      <c r="K14" s="81" t="str">
        <f>'Performance Deduction Calc'!K72</f>
        <v/>
      </c>
      <c r="L14" s="81" t="str">
        <f>'Performance Deduction Calc'!L72</f>
        <v/>
      </c>
      <c r="M14" s="81" t="str">
        <f>'Performance Deduction Calc'!M72</f>
        <v/>
      </c>
      <c r="N14" s="81" t="str">
        <f>'Performance Deduction Calc'!N72</f>
        <v/>
      </c>
      <c r="O14" s="81" t="str">
        <f>'Performance Deduction Calc'!O72</f>
        <v/>
      </c>
      <c r="P14" s="81" t="str">
        <f>'Performance Deduction Calc'!P72</f>
        <v/>
      </c>
      <c r="Q14" s="81" t="str">
        <f>'Performance Deduction Calc'!Q72</f>
        <v/>
      </c>
      <c r="R14" s="81" t="str">
        <f>'Performance Deduction Calc'!R72</f>
        <v/>
      </c>
      <c r="S14" s="81" t="str">
        <f>'Performance Deduction Calc'!S72</f>
        <v/>
      </c>
      <c r="T14" s="81" t="str">
        <f>'Performance Deduction Calc'!T72</f>
        <v/>
      </c>
      <c r="U14" s="81" t="str">
        <f>'Performance Deduction Calc'!U72</f>
        <v/>
      </c>
      <c r="V14" s="81" t="str">
        <f>'Performance Deduction Calc'!V72</f>
        <v/>
      </c>
      <c r="W14" s="81" t="str">
        <f>'Performance Deduction Calc'!W72</f>
        <v/>
      </c>
      <c r="X14" s="81" t="str">
        <f>'Performance Deduction Calc'!X72</f>
        <v/>
      </c>
      <c r="Y14" s="81" t="str">
        <f>'Performance Deduction Calc'!Y72</f>
        <v/>
      </c>
      <c r="Z14" s="81" t="str">
        <f>'Performance Deduction Calc'!Z72</f>
        <v/>
      </c>
      <c r="AA14" s="81" t="str">
        <f>'Performance Deduction Calc'!AA72</f>
        <v/>
      </c>
      <c r="AB14" s="81" t="str">
        <f>'Performance Deduction Calc'!AB72</f>
        <v/>
      </c>
      <c r="AC14" s="81" t="str">
        <f>'Performance Deduction Calc'!AC72</f>
        <v/>
      </c>
      <c r="AD14" s="81" t="str">
        <f>'Performance Deduction Calc'!AD72</f>
        <v/>
      </c>
      <c r="AE14" s="81" t="str">
        <f>'Performance Deduction Calc'!AE72</f>
        <v/>
      </c>
      <c r="AF14" s="81" t="str">
        <f>'Performance Deduction Calc'!AF72</f>
        <v/>
      </c>
      <c r="AG14" s="81" t="str">
        <f>'Performance Deduction Calc'!AG72</f>
        <v/>
      </c>
      <c r="AH14" s="81" t="str">
        <f>'Performance Deduction Calc'!AH72</f>
        <v/>
      </c>
      <c r="AI14" s="81" t="str">
        <f>'Performance Deduction Calc'!AI72</f>
        <v/>
      </c>
      <c r="AJ14" s="81" t="str">
        <f>'Performance Deduction Calc'!AJ72</f>
        <v/>
      </c>
      <c r="AK14" s="81" t="str">
        <f>'Performance Deduction Calc'!AK72</f>
        <v/>
      </c>
      <c r="AL14" s="81" t="str">
        <f>'Performance Deduction Calc'!AL72</f>
        <v/>
      </c>
      <c r="AM14" s="81" t="str">
        <f>'Performance Deduction Calc'!AM72</f>
        <v/>
      </c>
      <c r="AN14" s="81" t="str">
        <f>'Performance Deduction Calc'!AN72</f>
        <v/>
      </c>
      <c r="AO14" s="81" t="str">
        <f>'Performance Deduction Calc'!AO72</f>
        <v/>
      </c>
      <c r="AP14" s="81" t="str">
        <f>'Performance Deduction Calc'!AP72</f>
        <v/>
      </c>
      <c r="AQ14" s="81" t="str">
        <f>'Performance Deduction Calc'!AQ72</f>
        <v/>
      </c>
      <c r="AR14" s="81" t="str">
        <f>'Performance Deduction Calc'!AR72</f>
        <v/>
      </c>
      <c r="AS14" s="81" t="str">
        <f>'Performance Deduction Calc'!AS72</f>
        <v/>
      </c>
      <c r="AT14" s="81" t="str">
        <f>'Performance Deduction Calc'!AT72</f>
        <v/>
      </c>
      <c r="AU14" s="81" t="str">
        <f>'Performance Deduction Calc'!AU72</f>
        <v/>
      </c>
      <c r="AV14" s="81" t="str">
        <f>'Performance Deduction Calc'!AV72</f>
        <v/>
      </c>
      <c r="AW14" s="81" t="str">
        <f>'Performance Deduction Calc'!AW72</f>
        <v/>
      </c>
      <c r="AX14" s="81" t="str">
        <f>'Performance Deduction Calc'!AX72</f>
        <v/>
      </c>
      <c r="AY14" s="81" t="str">
        <f>'Performance Deduction Calc'!AY72</f>
        <v/>
      </c>
      <c r="AZ14" s="81" t="str">
        <f>'Performance Deduction Calc'!AZ72</f>
        <v/>
      </c>
      <c r="BA14" s="81" t="str">
        <f>'Performance Deduction Calc'!BA72</f>
        <v/>
      </c>
      <c r="BB14" s="81" t="str">
        <f>'Performance Deduction Calc'!BB72</f>
        <v/>
      </c>
      <c r="BC14" s="81" t="str">
        <f>'Performance Deduction Calc'!BC72</f>
        <v/>
      </c>
      <c r="BD14" s="81" t="str">
        <f>'Performance Deduction Calc'!BD72</f>
        <v/>
      </c>
      <c r="BE14" s="81" t="str">
        <f>'Performance Deduction Calc'!BE72</f>
        <v/>
      </c>
      <c r="BF14" s="81" t="str">
        <f>'Performance Deduction Calc'!BF72</f>
        <v/>
      </c>
      <c r="BG14" s="81" t="str">
        <f>'Performance Deduction Calc'!BG72</f>
        <v/>
      </c>
      <c r="BH14" s="81" t="str">
        <f>'Performance Deduction Calc'!BH72</f>
        <v/>
      </c>
      <c r="BI14" s="81" t="str">
        <f>'Performance Deduction Calc'!BI72</f>
        <v/>
      </c>
      <c r="BJ14" s="69">
        <f t="shared" si="0"/>
        <v>0</v>
      </c>
      <c r="BK14" s="24">
        <f>IFERROR(IF(BJ14&gt;=1,"£0",(HLOOKUP($A$6-1,$B$7:BI14,8,FALSE)*0.5)),0)</f>
        <v>0</v>
      </c>
      <c r="BL14" s="1"/>
    </row>
    <row r="15" spans="1:65" x14ac:dyDescent="0.25">
      <c r="A15" s="82" t="s">
        <v>49</v>
      </c>
      <c r="B15" s="81" t="str">
        <f>'Performance Deduction Calc'!B73</f>
        <v/>
      </c>
      <c r="C15" s="81" t="str">
        <f>'Performance Deduction Calc'!C73</f>
        <v/>
      </c>
      <c r="D15" s="81" t="str">
        <f>'Performance Deduction Calc'!D73</f>
        <v/>
      </c>
      <c r="E15" s="81" t="str">
        <f>'Performance Deduction Calc'!E73</f>
        <v/>
      </c>
      <c r="F15" s="81" t="str">
        <f>'Performance Deduction Calc'!F73</f>
        <v/>
      </c>
      <c r="G15" s="81" t="str">
        <f>'Performance Deduction Calc'!G73</f>
        <v/>
      </c>
      <c r="H15" s="81" t="str">
        <f>'Performance Deduction Calc'!H73</f>
        <v/>
      </c>
      <c r="I15" s="81" t="str">
        <f>'Performance Deduction Calc'!I73</f>
        <v/>
      </c>
      <c r="J15" s="81" t="str">
        <f>'Performance Deduction Calc'!J73</f>
        <v/>
      </c>
      <c r="K15" s="81" t="str">
        <f>'Performance Deduction Calc'!K73</f>
        <v/>
      </c>
      <c r="L15" s="81" t="str">
        <f>'Performance Deduction Calc'!L73</f>
        <v/>
      </c>
      <c r="M15" s="81" t="str">
        <f>'Performance Deduction Calc'!M73</f>
        <v/>
      </c>
      <c r="N15" s="81" t="str">
        <f>'Performance Deduction Calc'!N73</f>
        <v/>
      </c>
      <c r="O15" s="81" t="str">
        <f>'Performance Deduction Calc'!O73</f>
        <v/>
      </c>
      <c r="P15" s="81" t="str">
        <f>'Performance Deduction Calc'!P73</f>
        <v/>
      </c>
      <c r="Q15" s="81" t="str">
        <f>'Performance Deduction Calc'!Q73</f>
        <v/>
      </c>
      <c r="R15" s="81" t="str">
        <f>'Performance Deduction Calc'!R73</f>
        <v/>
      </c>
      <c r="S15" s="81" t="str">
        <f>'Performance Deduction Calc'!S73</f>
        <v/>
      </c>
      <c r="T15" s="81" t="str">
        <f>'Performance Deduction Calc'!T73</f>
        <v/>
      </c>
      <c r="U15" s="81" t="str">
        <f>'Performance Deduction Calc'!U73</f>
        <v/>
      </c>
      <c r="V15" s="81" t="str">
        <f>'Performance Deduction Calc'!V73</f>
        <v/>
      </c>
      <c r="W15" s="81" t="str">
        <f>'Performance Deduction Calc'!W73</f>
        <v/>
      </c>
      <c r="X15" s="81" t="str">
        <f>'Performance Deduction Calc'!X73</f>
        <v/>
      </c>
      <c r="Y15" s="81" t="str">
        <f>'Performance Deduction Calc'!Y73</f>
        <v/>
      </c>
      <c r="Z15" s="81" t="str">
        <f>'Performance Deduction Calc'!Z73</f>
        <v/>
      </c>
      <c r="AA15" s="81" t="str">
        <f>'Performance Deduction Calc'!AA73</f>
        <v/>
      </c>
      <c r="AB15" s="81" t="str">
        <f>'Performance Deduction Calc'!AB73</f>
        <v/>
      </c>
      <c r="AC15" s="81" t="str">
        <f>'Performance Deduction Calc'!AC73</f>
        <v/>
      </c>
      <c r="AD15" s="81" t="str">
        <f>'Performance Deduction Calc'!AD73</f>
        <v/>
      </c>
      <c r="AE15" s="81" t="str">
        <f>'Performance Deduction Calc'!AE73</f>
        <v/>
      </c>
      <c r="AF15" s="81" t="str">
        <f>'Performance Deduction Calc'!AF73</f>
        <v/>
      </c>
      <c r="AG15" s="81" t="str">
        <f>'Performance Deduction Calc'!AG73</f>
        <v/>
      </c>
      <c r="AH15" s="81" t="str">
        <f>'Performance Deduction Calc'!AH73</f>
        <v/>
      </c>
      <c r="AI15" s="81" t="str">
        <f>'Performance Deduction Calc'!AI73</f>
        <v/>
      </c>
      <c r="AJ15" s="81" t="str">
        <f>'Performance Deduction Calc'!AJ73</f>
        <v/>
      </c>
      <c r="AK15" s="81" t="str">
        <f>'Performance Deduction Calc'!AK73</f>
        <v/>
      </c>
      <c r="AL15" s="81" t="str">
        <f>'Performance Deduction Calc'!AL73</f>
        <v/>
      </c>
      <c r="AM15" s="81" t="str">
        <f>'Performance Deduction Calc'!AM73</f>
        <v/>
      </c>
      <c r="AN15" s="81" t="str">
        <f>'Performance Deduction Calc'!AN73</f>
        <v/>
      </c>
      <c r="AO15" s="81" t="str">
        <f>'Performance Deduction Calc'!AO73</f>
        <v/>
      </c>
      <c r="AP15" s="81" t="str">
        <f>'Performance Deduction Calc'!AP73</f>
        <v/>
      </c>
      <c r="AQ15" s="81" t="str">
        <f>'Performance Deduction Calc'!AQ73</f>
        <v/>
      </c>
      <c r="AR15" s="81" t="str">
        <f>'Performance Deduction Calc'!AR73</f>
        <v/>
      </c>
      <c r="AS15" s="81" t="str">
        <f>'Performance Deduction Calc'!AS73</f>
        <v/>
      </c>
      <c r="AT15" s="81" t="str">
        <f>'Performance Deduction Calc'!AT73</f>
        <v/>
      </c>
      <c r="AU15" s="81" t="str">
        <f>'Performance Deduction Calc'!AU73</f>
        <v/>
      </c>
      <c r="AV15" s="81" t="str">
        <f>'Performance Deduction Calc'!AV73</f>
        <v/>
      </c>
      <c r="AW15" s="81" t="str">
        <f>'Performance Deduction Calc'!AW73</f>
        <v/>
      </c>
      <c r="AX15" s="81" t="str">
        <f>'Performance Deduction Calc'!AX73</f>
        <v/>
      </c>
      <c r="AY15" s="81" t="str">
        <f>'Performance Deduction Calc'!AY73</f>
        <v/>
      </c>
      <c r="AZ15" s="81" t="str">
        <f>'Performance Deduction Calc'!AZ73</f>
        <v/>
      </c>
      <c r="BA15" s="81" t="str">
        <f>'Performance Deduction Calc'!BA73</f>
        <v/>
      </c>
      <c r="BB15" s="81" t="str">
        <f>'Performance Deduction Calc'!BB73</f>
        <v/>
      </c>
      <c r="BC15" s="81" t="str">
        <f>'Performance Deduction Calc'!BC73</f>
        <v/>
      </c>
      <c r="BD15" s="81" t="str">
        <f>'Performance Deduction Calc'!BD73</f>
        <v/>
      </c>
      <c r="BE15" s="81" t="str">
        <f>'Performance Deduction Calc'!BE73</f>
        <v/>
      </c>
      <c r="BF15" s="81" t="str">
        <f>'Performance Deduction Calc'!BF73</f>
        <v/>
      </c>
      <c r="BG15" s="81" t="str">
        <f>'Performance Deduction Calc'!BG73</f>
        <v/>
      </c>
      <c r="BH15" s="81" t="str">
        <f>'Performance Deduction Calc'!BH73</f>
        <v/>
      </c>
      <c r="BI15" s="81" t="str">
        <f>'Performance Deduction Calc'!BI73</f>
        <v/>
      </c>
      <c r="BJ15" s="69">
        <f t="shared" si="0"/>
        <v>0</v>
      </c>
      <c r="BK15" s="24">
        <f>IFERROR(IF(BJ15&gt;=1,"£0",(HLOOKUP($A$6-1,$B$7:BI15,9,FALSE)*0.5)),0)</f>
        <v>0</v>
      </c>
      <c r="BL15" s="1"/>
    </row>
    <row r="16" spans="1:65" x14ac:dyDescent="0.25">
      <c r="A16" s="82" t="s">
        <v>50</v>
      </c>
      <c r="B16" s="81" t="str">
        <f>'Performance Deduction Calc'!B74</f>
        <v/>
      </c>
      <c r="C16" s="81" t="str">
        <f>'Performance Deduction Calc'!C74</f>
        <v/>
      </c>
      <c r="D16" s="81" t="str">
        <f>'Performance Deduction Calc'!D74</f>
        <v/>
      </c>
      <c r="E16" s="81" t="str">
        <f>'Performance Deduction Calc'!E74</f>
        <v/>
      </c>
      <c r="F16" s="81" t="str">
        <f>'Performance Deduction Calc'!F74</f>
        <v/>
      </c>
      <c r="G16" s="81" t="str">
        <f>'Performance Deduction Calc'!G74</f>
        <v/>
      </c>
      <c r="H16" s="81" t="str">
        <f>'Performance Deduction Calc'!H74</f>
        <v/>
      </c>
      <c r="I16" s="81" t="str">
        <f>'Performance Deduction Calc'!I74</f>
        <v/>
      </c>
      <c r="J16" s="81" t="str">
        <f>'Performance Deduction Calc'!J74</f>
        <v/>
      </c>
      <c r="K16" s="81" t="str">
        <f>'Performance Deduction Calc'!K74</f>
        <v/>
      </c>
      <c r="L16" s="81" t="str">
        <f>'Performance Deduction Calc'!L74</f>
        <v/>
      </c>
      <c r="M16" s="81" t="str">
        <f>'Performance Deduction Calc'!M74</f>
        <v/>
      </c>
      <c r="N16" s="81" t="str">
        <f>'Performance Deduction Calc'!N74</f>
        <v/>
      </c>
      <c r="O16" s="81" t="str">
        <f>'Performance Deduction Calc'!O74</f>
        <v/>
      </c>
      <c r="P16" s="81" t="str">
        <f>'Performance Deduction Calc'!P74</f>
        <v/>
      </c>
      <c r="Q16" s="81" t="str">
        <f>'Performance Deduction Calc'!Q74</f>
        <v/>
      </c>
      <c r="R16" s="81" t="str">
        <f>'Performance Deduction Calc'!R74</f>
        <v/>
      </c>
      <c r="S16" s="81" t="str">
        <f>'Performance Deduction Calc'!S74</f>
        <v/>
      </c>
      <c r="T16" s="81" t="str">
        <f>'Performance Deduction Calc'!T74</f>
        <v/>
      </c>
      <c r="U16" s="81" t="str">
        <f>'Performance Deduction Calc'!U74</f>
        <v/>
      </c>
      <c r="V16" s="81" t="str">
        <f>'Performance Deduction Calc'!V74</f>
        <v/>
      </c>
      <c r="W16" s="81" t="str">
        <f>'Performance Deduction Calc'!W74</f>
        <v/>
      </c>
      <c r="X16" s="81" t="str">
        <f>'Performance Deduction Calc'!X74</f>
        <v/>
      </c>
      <c r="Y16" s="81" t="str">
        <f>'Performance Deduction Calc'!Y74</f>
        <v/>
      </c>
      <c r="Z16" s="81" t="str">
        <f>'Performance Deduction Calc'!Z74</f>
        <v/>
      </c>
      <c r="AA16" s="81" t="str">
        <f>'Performance Deduction Calc'!AA74</f>
        <v/>
      </c>
      <c r="AB16" s="81" t="str">
        <f>'Performance Deduction Calc'!AB74</f>
        <v/>
      </c>
      <c r="AC16" s="81" t="str">
        <f>'Performance Deduction Calc'!AC74</f>
        <v/>
      </c>
      <c r="AD16" s="81" t="str">
        <f>'Performance Deduction Calc'!AD74</f>
        <v/>
      </c>
      <c r="AE16" s="81" t="str">
        <f>'Performance Deduction Calc'!AE74</f>
        <v/>
      </c>
      <c r="AF16" s="81" t="str">
        <f>'Performance Deduction Calc'!AF74</f>
        <v/>
      </c>
      <c r="AG16" s="81" t="str">
        <f>'Performance Deduction Calc'!AG74</f>
        <v/>
      </c>
      <c r="AH16" s="81" t="str">
        <f>'Performance Deduction Calc'!AH74</f>
        <v/>
      </c>
      <c r="AI16" s="81" t="str">
        <f>'Performance Deduction Calc'!AI74</f>
        <v/>
      </c>
      <c r="AJ16" s="81" t="str">
        <f>'Performance Deduction Calc'!AJ74</f>
        <v/>
      </c>
      <c r="AK16" s="81" t="str">
        <f>'Performance Deduction Calc'!AK74</f>
        <v/>
      </c>
      <c r="AL16" s="81" t="str">
        <f>'Performance Deduction Calc'!AL74</f>
        <v/>
      </c>
      <c r="AM16" s="81" t="str">
        <f>'Performance Deduction Calc'!AM74</f>
        <v/>
      </c>
      <c r="AN16" s="81" t="str">
        <f>'Performance Deduction Calc'!AN74</f>
        <v/>
      </c>
      <c r="AO16" s="81" t="str">
        <f>'Performance Deduction Calc'!AO74</f>
        <v/>
      </c>
      <c r="AP16" s="81" t="str">
        <f>'Performance Deduction Calc'!AP74</f>
        <v/>
      </c>
      <c r="AQ16" s="81" t="str">
        <f>'Performance Deduction Calc'!AQ74</f>
        <v/>
      </c>
      <c r="AR16" s="81" t="str">
        <f>'Performance Deduction Calc'!AR74</f>
        <v/>
      </c>
      <c r="AS16" s="81" t="str">
        <f>'Performance Deduction Calc'!AS74</f>
        <v/>
      </c>
      <c r="AT16" s="81" t="str">
        <f>'Performance Deduction Calc'!AT74</f>
        <v/>
      </c>
      <c r="AU16" s="81" t="str">
        <f>'Performance Deduction Calc'!AU74</f>
        <v/>
      </c>
      <c r="AV16" s="81" t="str">
        <f>'Performance Deduction Calc'!AV74</f>
        <v/>
      </c>
      <c r="AW16" s="81" t="str">
        <f>'Performance Deduction Calc'!AW74</f>
        <v/>
      </c>
      <c r="AX16" s="81" t="str">
        <f>'Performance Deduction Calc'!AX74</f>
        <v/>
      </c>
      <c r="AY16" s="81" t="str">
        <f>'Performance Deduction Calc'!AY74</f>
        <v/>
      </c>
      <c r="AZ16" s="81" t="str">
        <f>'Performance Deduction Calc'!AZ74</f>
        <v/>
      </c>
      <c r="BA16" s="81" t="str">
        <f>'Performance Deduction Calc'!BA74</f>
        <v/>
      </c>
      <c r="BB16" s="81" t="str">
        <f>'Performance Deduction Calc'!BB74</f>
        <v/>
      </c>
      <c r="BC16" s="81" t="str">
        <f>'Performance Deduction Calc'!BC74</f>
        <v/>
      </c>
      <c r="BD16" s="81" t="str">
        <f>'Performance Deduction Calc'!BD74</f>
        <v/>
      </c>
      <c r="BE16" s="81" t="str">
        <f>'Performance Deduction Calc'!BE74</f>
        <v/>
      </c>
      <c r="BF16" s="81" t="str">
        <f>'Performance Deduction Calc'!BF74</f>
        <v/>
      </c>
      <c r="BG16" s="81" t="str">
        <f>'Performance Deduction Calc'!BG74</f>
        <v/>
      </c>
      <c r="BH16" s="81" t="str">
        <f>'Performance Deduction Calc'!BH74</f>
        <v/>
      </c>
      <c r="BI16" s="81" t="str">
        <f>'Performance Deduction Calc'!BI74</f>
        <v/>
      </c>
      <c r="BJ16" s="69">
        <f t="shared" si="0"/>
        <v>0</v>
      </c>
      <c r="BK16" s="24">
        <f>IFERROR(IF(BJ16&gt;=1,"£0",(HLOOKUP($A$6-1,$B$7:BI16,10,FALSE)*0.5)),0)</f>
        <v>0</v>
      </c>
      <c r="BL16" s="1"/>
    </row>
    <row r="17" spans="1:64" x14ac:dyDescent="0.25">
      <c r="A17" s="82" t="s">
        <v>51</v>
      </c>
      <c r="B17" s="81" t="str">
        <f>'Performance Deduction Calc'!B75</f>
        <v/>
      </c>
      <c r="C17" s="81" t="str">
        <f>'Performance Deduction Calc'!C75</f>
        <v/>
      </c>
      <c r="D17" s="81" t="str">
        <f>'Performance Deduction Calc'!D75</f>
        <v/>
      </c>
      <c r="E17" s="81" t="str">
        <f>'Performance Deduction Calc'!E75</f>
        <v/>
      </c>
      <c r="F17" s="81" t="str">
        <f>'Performance Deduction Calc'!F75</f>
        <v/>
      </c>
      <c r="G17" s="81" t="str">
        <f>'Performance Deduction Calc'!G75</f>
        <v/>
      </c>
      <c r="H17" s="81" t="str">
        <f>'Performance Deduction Calc'!H75</f>
        <v/>
      </c>
      <c r="I17" s="81" t="str">
        <f>'Performance Deduction Calc'!I75</f>
        <v/>
      </c>
      <c r="J17" s="81" t="str">
        <f>'Performance Deduction Calc'!J75</f>
        <v/>
      </c>
      <c r="K17" s="81" t="str">
        <f>'Performance Deduction Calc'!K75</f>
        <v/>
      </c>
      <c r="L17" s="81" t="str">
        <f>'Performance Deduction Calc'!L75</f>
        <v/>
      </c>
      <c r="M17" s="81" t="str">
        <f>'Performance Deduction Calc'!M75</f>
        <v/>
      </c>
      <c r="N17" s="81" t="str">
        <f>'Performance Deduction Calc'!N75</f>
        <v/>
      </c>
      <c r="O17" s="81" t="str">
        <f>'Performance Deduction Calc'!O75</f>
        <v/>
      </c>
      <c r="P17" s="81" t="str">
        <f>'Performance Deduction Calc'!P75</f>
        <v/>
      </c>
      <c r="Q17" s="81" t="str">
        <f>'Performance Deduction Calc'!Q75</f>
        <v/>
      </c>
      <c r="R17" s="81" t="str">
        <f>'Performance Deduction Calc'!R75</f>
        <v/>
      </c>
      <c r="S17" s="81" t="str">
        <f>'Performance Deduction Calc'!S75</f>
        <v/>
      </c>
      <c r="T17" s="81" t="str">
        <f>'Performance Deduction Calc'!T75</f>
        <v/>
      </c>
      <c r="U17" s="81" t="str">
        <f>'Performance Deduction Calc'!U75</f>
        <v/>
      </c>
      <c r="V17" s="81" t="str">
        <f>'Performance Deduction Calc'!V75</f>
        <v/>
      </c>
      <c r="W17" s="81" t="str">
        <f>'Performance Deduction Calc'!W75</f>
        <v/>
      </c>
      <c r="X17" s="81" t="str">
        <f>'Performance Deduction Calc'!X75</f>
        <v/>
      </c>
      <c r="Y17" s="81" t="str">
        <f>'Performance Deduction Calc'!Y75</f>
        <v/>
      </c>
      <c r="Z17" s="81" t="str">
        <f>'Performance Deduction Calc'!Z75</f>
        <v/>
      </c>
      <c r="AA17" s="81" t="str">
        <f>'Performance Deduction Calc'!AA75</f>
        <v/>
      </c>
      <c r="AB17" s="81" t="str">
        <f>'Performance Deduction Calc'!AB75</f>
        <v/>
      </c>
      <c r="AC17" s="81" t="str">
        <f>'Performance Deduction Calc'!AC75</f>
        <v/>
      </c>
      <c r="AD17" s="81" t="str">
        <f>'Performance Deduction Calc'!AD75</f>
        <v/>
      </c>
      <c r="AE17" s="81" t="str">
        <f>'Performance Deduction Calc'!AE75</f>
        <v/>
      </c>
      <c r="AF17" s="81" t="str">
        <f>'Performance Deduction Calc'!AF75</f>
        <v/>
      </c>
      <c r="AG17" s="81" t="str">
        <f>'Performance Deduction Calc'!AG75</f>
        <v/>
      </c>
      <c r="AH17" s="81" t="str">
        <f>'Performance Deduction Calc'!AH75</f>
        <v/>
      </c>
      <c r="AI17" s="81" t="str">
        <f>'Performance Deduction Calc'!AI75</f>
        <v/>
      </c>
      <c r="AJ17" s="81" t="str">
        <f>'Performance Deduction Calc'!AJ75</f>
        <v/>
      </c>
      <c r="AK17" s="81" t="str">
        <f>'Performance Deduction Calc'!AK75</f>
        <v/>
      </c>
      <c r="AL17" s="81" t="str">
        <f>'Performance Deduction Calc'!AL75</f>
        <v/>
      </c>
      <c r="AM17" s="81" t="str">
        <f>'Performance Deduction Calc'!AM75</f>
        <v/>
      </c>
      <c r="AN17" s="81" t="str">
        <f>'Performance Deduction Calc'!AN75</f>
        <v/>
      </c>
      <c r="AO17" s="81" t="str">
        <f>'Performance Deduction Calc'!AO75</f>
        <v/>
      </c>
      <c r="AP17" s="81" t="str">
        <f>'Performance Deduction Calc'!AP75</f>
        <v/>
      </c>
      <c r="AQ17" s="81" t="str">
        <f>'Performance Deduction Calc'!AQ75</f>
        <v/>
      </c>
      <c r="AR17" s="81" t="str">
        <f>'Performance Deduction Calc'!AR75</f>
        <v/>
      </c>
      <c r="AS17" s="81" t="str">
        <f>'Performance Deduction Calc'!AS75</f>
        <v/>
      </c>
      <c r="AT17" s="81" t="str">
        <f>'Performance Deduction Calc'!AT75</f>
        <v/>
      </c>
      <c r="AU17" s="81" t="str">
        <f>'Performance Deduction Calc'!AU75</f>
        <v/>
      </c>
      <c r="AV17" s="81" t="str">
        <f>'Performance Deduction Calc'!AV75</f>
        <v/>
      </c>
      <c r="AW17" s="81" t="str">
        <f>'Performance Deduction Calc'!AW75</f>
        <v/>
      </c>
      <c r="AX17" s="81" t="str">
        <f>'Performance Deduction Calc'!AX75</f>
        <v/>
      </c>
      <c r="AY17" s="81" t="str">
        <f>'Performance Deduction Calc'!AY75</f>
        <v/>
      </c>
      <c r="AZ17" s="81" t="str">
        <f>'Performance Deduction Calc'!AZ75</f>
        <v/>
      </c>
      <c r="BA17" s="81" t="str">
        <f>'Performance Deduction Calc'!BA75</f>
        <v/>
      </c>
      <c r="BB17" s="81" t="str">
        <f>'Performance Deduction Calc'!BB75</f>
        <v/>
      </c>
      <c r="BC17" s="81" t="str">
        <f>'Performance Deduction Calc'!BC75</f>
        <v/>
      </c>
      <c r="BD17" s="81" t="str">
        <f>'Performance Deduction Calc'!BD75</f>
        <v/>
      </c>
      <c r="BE17" s="81" t="str">
        <f>'Performance Deduction Calc'!BE75</f>
        <v/>
      </c>
      <c r="BF17" s="81" t="str">
        <f>'Performance Deduction Calc'!BF75</f>
        <v/>
      </c>
      <c r="BG17" s="81" t="str">
        <f>'Performance Deduction Calc'!BG75</f>
        <v/>
      </c>
      <c r="BH17" s="81" t="str">
        <f>'Performance Deduction Calc'!BH75</f>
        <v/>
      </c>
      <c r="BI17" s="81" t="str">
        <f>'Performance Deduction Calc'!BI75</f>
        <v/>
      </c>
      <c r="BJ17" s="69">
        <f t="shared" si="0"/>
        <v>0</v>
      </c>
      <c r="BK17" s="24">
        <f>IFERROR(IF(BJ17&gt;=1,"£0",(HLOOKUP($A$6-1,$B$7:BI17,11,FALSE)*0.5)),0)</f>
        <v>0</v>
      </c>
      <c r="BL17" s="1"/>
    </row>
    <row r="18" spans="1:64" ht="13" x14ac:dyDescent="0.25">
      <c r="M18" s="68"/>
      <c r="Y18" s="68"/>
      <c r="AK18" s="68"/>
      <c r="AW18" s="68"/>
      <c r="BI18" s="68"/>
      <c r="BJ18" s="83">
        <f>SUM(BJ8:BJ17)</f>
        <v>0</v>
      </c>
      <c r="BK18" s="83">
        <f>SUM(BK8:BK17)</f>
        <v>0</v>
      </c>
      <c r="BL18" s="1"/>
    </row>
  </sheetData>
  <mergeCells count="5">
    <mergeCell ref="B6:M6"/>
    <mergeCell ref="N6:Y6"/>
    <mergeCell ref="Z6:AK6"/>
    <mergeCell ref="AL6:AW6"/>
    <mergeCell ref="AX6:BI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Paymech Calc Overview</vt:lpstr>
      <vt:lpstr>Performance Deduction Calc</vt:lpstr>
      <vt:lpstr>Perf Earnback_Retention Calc</vt:lpstr>
    </vt:vector>
  </TitlesOfParts>
  <Company>Atkins Global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Dola Oluteye</dc:creator>
  <cp:lastModifiedBy>Craig Booles</cp:lastModifiedBy>
  <dcterms:created xsi:type="dcterms:W3CDTF">2014-04-08T09:27:32Z</dcterms:created>
  <dcterms:modified xsi:type="dcterms:W3CDTF">2019-10-28T14:03:37Z</dcterms:modified>
</cp:coreProperties>
</file>