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drawings/drawing3.xml" ContentType="application/vnd.openxmlformats-officedocument.drawing+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https://nhsengland.sharepoint.com/sites/CommercialDirec/nhse/ecct/OpenLib/P23/CCS CWAS P2020 Document Mapping/"/>
    </mc:Choice>
  </mc:AlternateContent>
  <xr:revisionPtr revIDLastSave="28" documentId="8_{8961E153-C750-484D-A6D5-A9F670A430CC}" xr6:coauthVersionLast="45" xr6:coauthVersionMax="45" xr10:uidLastSave="{73524080-924B-40BA-952E-2DD4F31B4C9E}"/>
  <bookViews>
    <workbookView xWindow="-110" yWindow="-110" windowWidth="19420" windowHeight="10420" xr2:uid="{00000000-000D-0000-FFFF-FFFF00000000}"/>
  </bookViews>
  <sheets>
    <sheet name="KPI Timeline" sheetId="1" r:id="rId1"/>
    <sheet name="KPIs" sheetId="3" r:id="rId2"/>
    <sheet name="Efficiency and SV" sheetId="19" r:id="rId3"/>
    <sheet name="Contract details stage 4 start" sheetId="4" r:id="rId4"/>
    <sheet name="Design Quality" sheetId="5" r:id="rId5"/>
    <sheet name="BREEAM" sheetId="6" r:id="rId6"/>
    <sheet name="ECA guidance " sheetId="7" r:id="rId7"/>
    <sheet name="ECA Details" sheetId="8" r:id="rId8"/>
    <sheet name="ECA" sheetId="10" r:id="rId9"/>
    <sheet name="ECA Fees" sheetId="12" r:id="rId10"/>
    <sheet name="ECA prelims" sheetId="13" r:id="rId11"/>
    <sheet name="Function" sheetId="9" r:id="rId12"/>
    <sheet name="Specification" sheetId="11" r:id="rId13"/>
    <sheet name="safety" sheetId="14" r:id="rId14"/>
    <sheet name="Contract details - PSCP HO" sheetId="15" r:id="rId15"/>
    <sheet name="Client satisfaction Handover" sheetId="16" r:id="rId16"/>
    <sheet name="Breeam Handover" sheetId="17" r:id="rId17"/>
  </sheets>
  <definedNames>
    <definedName name="_ftn1" localSheetId="2">'Efficiency and SV'!$A$14</definedName>
    <definedName name="_ftnref1" localSheetId="2">'Efficiency and SV'!$C$10</definedName>
    <definedName name="FBC_NeatTotalScore_data">#REF!</definedName>
    <definedName name="Functional_Departments">#REF!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33" i="17" l="1"/>
  <c r="F38" i="17" s="1"/>
  <c r="F39" i="17" s="1"/>
  <c r="H44" i="16"/>
  <c r="H41" i="16"/>
  <c r="H38" i="16"/>
  <c r="H35" i="16"/>
  <c r="H32" i="16"/>
  <c r="H29" i="16"/>
  <c r="H26" i="16"/>
  <c r="H23" i="16"/>
  <c r="H20" i="16"/>
  <c r="H17" i="16"/>
  <c r="H14" i="16"/>
  <c r="H11" i="16"/>
  <c r="H8" i="16"/>
  <c r="H46" i="16" s="1"/>
  <c r="F46" i="16" s="1"/>
  <c r="M5" i="14"/>
  <c r="F24" i="13"/>
  <c r="E24" i="13"/>
  <c r="D24" i="13"/>
  <c r="E81" i="12"/>
  <c r="M79" i="12"/>
  <c r="E79" i="12"/>
  <c r="M78" i="12"/>
  <c r="I78" i="12"/>
  <c r="E78" i="12"/>
  <c r="M76" i="12"/>
  <c r="K76" i="12"/>
  <c r="I76" i="12"/>
  <c r="G76" i="12"/>
  <c r="E76" i="12"/>
  <c r="F76" i="12" s="1"/>
  <c r="O73" i="12"/>
  <c r="O72" i="12"/>
  <c r="O71" i="12"/>
  <c r="O70" i="12"/>
  <c r="O69" i="12"/>
  <c r="O68" i="12"/>
  <c r="O64" i="12"/>
  <c r="O63" i="12"/>
  <c r="O62" i="12"/>
  <c r="O61" i="12"/>
  <c r="O60" i="12"/>
  <c r="O59" i="12"/>
  <c r="O58" i="12"/>
  <c r="O57" i="12"/>
  <c r="O56" i="12"/>
  <c r="O55" i="12"/>
  <c r="O51" i="12"/>
  <c r="O50" i="12"/>
  <c r="O49" i="12"/>
  <c r="O48" i="12"/>
  <c r="O47" i="12"/>
  <c r="O46" i="12"/>
  <c r="F46" i="12"/>
  <c r="O45" i="12"/>
  <c r="O44" i="12"/>
  <c r="O43" i="12"/>
  <c r="O42" i="12"/>
  <c r="O41" i="12"/>
  <c r="F41" i="12"/>
  <c r="O40" i="12"/>
  <c r="O36" i="12"/>
  <c r="O35" i="12"/>
  <c r="F35" i="12"/>
  <c r="O34" i="12"/>
  <c r="O33" i="12"/>
  <c r="F33" i="12"/>
  <c r="O32" i="12"/>
  <c r="O31" i="12"/>
  <c r="O27" i="12"/>
  <c r="F27" i="12"/>
  <c r="O26" i="12"/>
  <c r="O25" i="12"/>
  <c r="M22" i="12"/>
  <c r="K22" i="12"/>
  <c r="I22" i="12"/>
  <c r="G22" i="12"/>
  <c r="E22" i="12"/>
  <c r="E18" i="12"/>
  <c r="F68" i="12" s="1"/>
  <c r="I17" i="12"/>
  <c r="I18" i="12" s="1"/>
  <c r="E17" i="12"/>
  <c r="J71" i="12" l="1"/>
  <c r="J64" i="12"/>
  <c r="J60" i="12"/>
  <c r="J56" i="12"/>
  <c r="J49" i="12"/>
  <c r="J45" i="12"/>
  <c r="J41" i="12"/>
  <c r="J34" i="12"/>
  <c r="J27" i="12"/>
  <c r="J61" i="12"/>
  <c r="J50" i="12"/>
  <c r="J46" i="12"/>
  <c r="J72" i="12"/>
  <c r="J68" i="12"/>
  <c r="J57" i="12"/>
  <c r="J73" i="12"/>
  <c r="J69" i="12"/>
  <c r="J62" i="12"/>
  <c r="J58" i="12"/>
  <c r="J51" i="12"/>
  <c r="J47" i="12"/>
  <c r="J36" i="12"/>
  <c r="J25" i="12"/>
  <c r="J48" i="12"/>
  <c r="J44" i="12"/>
  <c r="J33" i="12"/>
  <c r="J43" i="12"/>
  <c r="J32" i="12"/>
  <c r="J31" i="12"/>
  <c r="J77" i="12"/>
  <c r="J70" i="12"/>
  <c r="J59" i="12"/>
  <c r="J35" i="12"/>
  <c r="J26" i="12"/>
  <c r="J63" i="12"/>
  <c r="J55" i="12"/>
  <c r="J42" i="12"/>
  <c r="J40" i="12"/>
  <c r="F44" i="12"/>
  <c r="F57" i="12"/>
  <c r="G78" i="12"/>
  <c r="O76" i="12"/>
  <c r="F81" i="12"/>
  <c r="F73" i="12"/>
  <c r="F69" i="12"/>
  <c r="F62" i="12"/>
  <c r="F58" i="12"/>
  <c r="F51" i="12"/>
  <c r="F47" i="12"/>
  <c r="F43" i="12"/>
  <c r="F36" i="12"/>
  <c r="F32" i="12"/>
  <c r="F25" i="12"/>
  <c r="F59" i="12"/>
  <c r="F77" i="12"/>
  <c r="F70" i="12"/>
  <c r="F63" i="12"/>
  <c r="F55" i="12"/>
  <c r="F48" i="12"/>
  <c r="F71" i="12"/>
  <c r="F64" i="12"/>
  <c r="F60" i="12"/>
  <c r="F56" i="12"/>
  <c r="F49" i="12"/>
  <c r="F31" i="12"/>
  <c r="F42" i="12"/>
  <c r="J76" i="12"/>
  <c r="F79" i="12"/>
  <c r="J78" i="12"/>
  <c r="F26" i="12"/>
  <c r="F34" i="12"/>
  <c r="F40" i="12"/>
  <c r="F45" i="12"/>
  <c r="F50" i="12"/>
  <c r="F61" i="12"/>
  <c r="F72" i="12"/>
  <c r="K78" i="12"/>
  <c r="F78" i="12"/>
  <c r="I79" i="12"/>
  <c r="M81" i="12"/>
  <c r="G17" i="12" l="1"/>
  <c r="G18" i="12" s="1"/>
  <c r="G79" i="12"/>
  <c r="L78" i="12"/>
  <c r="K79" i="12"/>
  <c r="K17" i="12"/>
  <c r="K18" i="12" s="1"/>
  <c r="J79" i="12"/>
  <c r="I81" i="12"/>
  <c r="J81" i="12" s="1"/>
  <c r="O78" i="12"/>
  <c r="P76" i="12"/>
  <c r="H79" i="12" l="1"/>
  <c r="G81" i="12"/>
  <c r="H81" i="12" s="1"/>
  <c r="P78" i="12"/>
  <c r="O79" i="12"/>
  <c r="P77" i="12"/>
  <c r="N73" i="12"/>
  <c r="L72" i="12"/>
  <c r="N69" i="12"/>
  <c r="L68" i="12"/>
  <c r="N62" i="12"/>
  <c r="L61" i="12"/>
  <c r="N58" i="12"/>
  <c r="L57" i="12"/>
  <c r="N51" i="12"/>
  <c r="L50" i="12"/>
  <c r="N47" i="12"/>
  <c r="L46" i="12"/>
  <c r="N43" i="12"/>
  <c r="L42" i="12"/>
  <c r="N36" i="12"/>
  <c r="L35" i="12"/>
  <c r="N32" i="12"/>
  <c r="L31" i="12"/>
  <c r="N25" i="12"/>
  <c r="L62" i="12"/>
  <c r="N59" i="12"/>
  <c r="P57" i="12"/>
  <c r="L51" i="12"/>
  <c r="N48" i="12"/>
  <c r="L47" i="12"/>
  <c r="N77" i="12"/>
  <c r="L73" i="12"/>
  <c r="P72" i="12"/>
  <c r="N70" i="12"/>
  <c r="L69" i="12"/>
  <c r="P68" i="12"/>
  <c r="N63" i="12"/>
  <c r="P61" i="12"/>
  <c r="L58" i="12"/>
  <c r="N55" i="12"/>
  <c r="L77" i="12"/>
  <c r="N71" i="12"/>
  <c r="L70" i="12"/>
  <c r="N64" i="12"/>
  <c r="L63" i="12"/>
  <c r="N60" i="12"/>
  <c r="L59" i="12"/>
  <c r="N56" i="12"/>
  <c r="L55" i="12"/>
  <c r="N49" i="12"/>
  <c r="L48" i="12"/>
  <c r="L64" i="12"/>
  <c r="L56" i="12"/>
  <c r="L44" i="12"/>
  <c r="L41" i="12"/>
  <c r="N35" i="12"/>
  <c r="L33" i="12"/>
  <c r="L27" i="12"/>
  <c r="P55" i="12"/>
  <c r="N45" i="12"/>
  <c r="N40" i="12"/>
  <c r="N34" i="12"/>
  <c r="L34" i="12"/>
  <c r="N31" i="12"/>
  <c r="P43" i="12"/>
  <c r="N41" i="12"/>
  <c r="L36" i="12"/>
  <c r="N33" i="12"/>
  <c r="N27" i="12"/>
  <c r="L25" i="12"/>
  <c r="N68" i="12"/>
  <c r="P63" i="12"/>
  <c r="N57" i="12"/>
  <c r="N46" i="12"/>
  <c r="P44" i="12"/>
  <c r="L43" i="12"/>
  <c r="P33" i="12"/>
  <c r="L32" i="12"/>
  <c r="N26" i="12"/>
  <c r="N72" i="12"/>
  <c r="P70" i="12"/>
  <c r="N61" i="12"/>
  <c r="N50" i="12"/>
  <c r="N44" i="12"/>
  <c r="P40" i="12"/>
  <c r="L71" i="12"/>
  <c r="L60" i="12"/>
  <c r="L49" i="12"/>
  <c r="L45" i="12"/>
  <c r="N42" i="12"/>
  <c r="L40" i="12"/>
  <c r="L26" i="12"/>
  <c r="P59" i="12"/>
  <c r="P48" i="12"/>
  <c r="P32" i="12"/>
  <c r="P26" i="12"/>
  <c r="P35" i="12"/>
  <c r="P42" i="12"/>
  <c r="P58" i="12"/>
  <c r="N79" i="12"/>
  <c r="P49" i="12"/>
  <c r="P41" i="12"/>
  <c r="P46" i="12"/>
  <c r="P25" i="12"/>
  <c r="P47" i="12"/>
  <c r="P69" i="12"/>
  <c r="N78" i="12"/>
  <c r="P60" i="12"/>
  <c r="P56" i="12"/>
  <c r="P51" i="12"/>
  <c r="P73" i="12"/>
  <c r="P45" i="12"/>
  <c r="P36" i="12"/>
  <c r="P62" i="12"/>
  <c r="P31" i="12"/>
  <c r="P50" i="12"/>
  <c r="P71" i="12"/>
  <c r="N76" i="12"/>
  <c r="P64" i="12"/>
  <c r="P27" i="12"/>
  <c r="P34" i="12"/>
  <c r="L76" i="12"/>
  <c r="H77" i="12"/>
  <c r="H70" i="12"/>
  <c r="H63" i="12"/>
  <c r="H59" i="12"/>
  <c r="H55" i="12"/>
  <c r="H48" i="12"/>
  <c r="H44" i="12"/>
  <c r="H40" i="12"/>
  <c r="H33" i="12"/>
  <c r="H26" i="12"/>
  <c r="H64" i="12"/>
  <c r="H60" i="12"/>
  <c r="H49" i="12"/>
  <c r="H71" i="12"/>
  <c r="H56" i="12"/>
  <c r="H72" i="12"/>
  <c r="H68" i="12"/>
  <c r="H61" i="12"/>
  <c r="H57" i="12"/>
  <c r="H50" i="12"/>
  <c r="H42" i="12"/>
  <c r="H31" i="12"/>
  <c r="H36" i="12"/>
  <c r="H27" i="12"/>
  <c r="H25" i="12"/>
  <c r="H46" i="12"/>
  <c r="H45" i="12"/>
  <c r="H34" i="12"/>
  <c r="H73" i="12"/>
  <c r="H62" i="12"/>
  <c r="H51" i="12"/>
  <c r="H41" i="12"/>
  <c r="H58" i="12"/>
  <c r="H47" i="12"/>
  <c r="H43" i="12"/>
  <c r="H32" i="12"/>
  <c r="H35" i="12"/>
  <c r="H69" i="12"/>
  <c r="H76" i="12"/>
  <c r="N81" i="12"/>
  <c r="L79" i="12"/>
  <c r="K81" i="12"/>
  <c r="L81" i="12" s="1"/>
  <c r="H78" i="12"/>
  <c r="P79" i="12" l="1"/>
  <c r="O81" i="12"/>
  <c r="P81" i="12" s="1"/>
  <c r="H71" i="10" l="1"/>
  <c r="J70" i="10"/>
  <c r="J69" i="10"/>
  <c r="J68" i="10"/>
  <c r="J67" i="10"/>
  <c r="I71" i="10"/>
  <c r="J65" i="10"/>
  <c r="J64" i="10"/>
  <c r="H62" i="10"/>
  <c r="M61" i="10"/>
  <c r="J61" i="10"/>
  <c r="M60" i="10"/>
  <c r="J60" i="10"/>
  <c r="M59" i="10"/>
  <c r="J59" i="10"/>
  <c r="M58" i="10"/>
  <c r="J58" i="10"/>
  <c r="M57" i="10"/>
  <c r="J57" i="10"/>
  <c r="M56" i="10"/>
  <c r="J56" i="10"/>
  <c r="M55" i="10"/>
  <c r="J55" i="10"/>
  <c r="M54" i="10"/>
  <c r="J54" i="10"/>
  <c r="H48" i="10"/>
  <c r="M47" i="10"/>
  <c r="J47" i="10"/>
  <c r="M46" i="10"/>
  <c r="J46" i="10"/>
  <c r="M45" i="10"/>
  <c r="J45" i="10"/>
  <c r="M44" i="10"/>
  <c r="J44" i="10"/>
  <c r="M43" i="10"/>
  <c r="J43" i="10"/>
  <c r="M42" i="10"/>
  <c r="J42" i="10"/>
  <c r="M41" i="10"/>
  <c r="J41" i="10"/>
  <c r="M40" i="10"/>
  <c r="J40" i="10"/>
  <c r="M39" i="10"/>
  <c r="J39" i="10"/>
  <c r="M38" i="10"/>
  <c r="J38" i="10"/>
  <c r="M37" i="10"/>
  <c r="J37" i="10"/>
  <c r="M36" i="10"/>
  <c r="J36" i="10"/>
  <c r="M35" i="10"/>
  <c r="J35" i="10"/>
  <c r="M34" i="10"/>
  <c r="J34" i="10"/>
  <c r="M32" i="10"/>
  <c r="J32" i="10"/>
  <c r="H30" i="10"/>
  <c r="M29" i="10"/>
  <c r="J29" i="10"/>
  <c r="M28" i="10"/>
  <c r="J28" i="10"/>
  <c r="M27" i="10"/>
  <c r="J27" i="10"/>
  <c r="H24" i="10"/>
  <c r="H51" i="10" s="1"/>
  <c r="M23" i="10"/>
  <c r="J23" i="10"/>
  <c r="M22" i="10"/>
  <c r="J22" i="10"/>
  <c r="M21" i="10"/>
  <c r="J21" i="10"/>
  <c r="M20" i="10"/>
  <c r="J20" i="10"/>
  <c r="M19" i="10"/>
  <c r="J19" i="10"/>
  <c r="M18" i="10"/>
  <c r="J18" i="10"/>
  <c r="M17" i="10"/>
  <c r="J17" i="10"/>
  <c r="M16" i="10"/>
  <c r="J16" i="10"/>
  <c r="M14" i="10"/>
  <c r="J14" i="10"/>
  <c r="H12" i="10"/>
  <c r="M11" i="10"/>
  <c r="J11" i="10"/>
  <c r="M10" i="10"/>
  <c r="J10" i="10"/>
  <c r="M9" i="10"/>
  <c r="J9" i="10"/>
  <c r="M8" i="10"/>
  <c r="J8" i="10"/>
  <c r="M7" i="10"/>
  <c r="J7" i="10"/>
  <c r="F34" i="6"/>
  <c r="F39" i="6" s="1"/>
  <c r="F40" i="6" s="1"/>
  <c r="E21" i="3"/>
  <c r="E22" i="3" s="1"/>
  <c r="F21" i="3"/>
  <c r="E15" i="3"/>
  <c r="F15" i="3"/>
  <c r="E11" i="3"/>
  <c r="F11" i="3"/>
  <c r="I12" i="10" l="1"/>
  <c r="I30" i="10"/>
  <c r="I62" i="10"/>
  <c r="J72" i="10"/>
  <c r="I48" i="10"/>
  <c r="H72" i="10"/>
  <c r="I24" i="10"/>
  <c r="I51" i="10" s="1"/>
  <c r="I72" i="10" s="1"/>
  <c r="F22" i="3"/>
</calcChain>
</file>

<file path=xl/sharedStrings.xml><?xml version="1.0" encoding="utf-8"?>
<sst xmlns="http://schemas.openxmlformats.org/spreadsheetml/2006/main" count="1346" uniqueCount="945">
  <si>
    <t>Spreadsheet for internal use data to be entered on-line by the PSCP</t>
  </si>
  <si>
    <t>Introduction</t>
  </si>
  <si>
    <r>
      <t xml:space="preserve">The Key Performance Indicators are a key component of the frameworks overall effectiveness and value for money. The majority of the information is generated in the normal course of a project. </t>
    </r>
    <r>
      <rPr>
        <b/>
        <sz val="10"/>
        <rFont val="Arial"/>
        <family val="2"/>
      </rPr>
      <t xml:space="preserve">The PSCP completes ALL Data </t>
    </r>
    <r>
      <rPr>
        <sz val="10"/>
        <color theme="1"/>
        <rFont val="Arial"/>
        <family val="2"/>
      </rPr>
      <t>but will have to obtain client satisfaction scores from the Trust.</t>
    </r>
  </si>
  <si>
    <t>What to Complete and When</t>
  </si>
  <si>
    <t xml:space="preserve">The benchmarking requirements vary dependent on the type of project. This is summarised in the timeline below. </t>
  </si>
  <si>
    <t>Project Types:</t>
  </si>
  <si>
    <t>Toolkit</t>
  </si>
  <si>
    <t>Measure</t>
  </si>
  <si>
    <t>Project Stage when Toolkits required</t>
  </si>
  <si>
    <t>Minor wks and &lt;£1m</t>
  </si>
  <si>
    <t>&gt;£1m</t>
  </si>
  <si>
    <t>Construction</t>
  </si>
  <si>
    <t>Mandatory All projects</t>
  </si>
  <si>
    <t>Contract details - PSCP</t>
  </si>
  <si>
    <t>Performance of time and cost predictability, defects and Client Satisfaction Product</t>
  </si>
  <si>
    <t>Safety</t>
  </si>
  <si>
    <t>Accident Incident Rate</t>
  </si>
  <si>
    <t>Client Satisfaction</t>
  </si>
  <si>
    <t>Satisfaction with Service provided by PSCP</t>
  </si>
  <si>
    <t>All over £1m</t>
  </si>
  <si>
    <t>Efficiency and Social Value</t>
  </si>
  <si>
    <t>See Efficiency and SV sheet</t>
  </si>
  <si>
    <t>Not required</t>
  </si>
  <si>
    <t>Optional based on DH guidelines</t>
  </si>
  <si>
    <t>Design Quality</t>
  </si>
  <si>
    <t>BREEAM</t>
  </si>
  <si>
    <t>Environmental Performance</t>
  </si>
  <si>
    <t>Mandatory over £1m and if meet criteria in ECA guidance sheet</t>
  </si>
  <si>
    <t>ECA Details</t>
  </si>
  <si>
    <t>Details required for interpretation of costs in ECA</t>
  </si>
  <si>
    <t>Elemental Cost Analysis</t>
  </si>
  <si>
    <t>Breakdown of Building Cost</t>
  </si>
  <si>
    <t>ECA Specification</t>
  </si>
  <si>
    <t>Details of construction components within ECA</t>
  </si>
  <si>
    <t>Function</t>
  </si>
  <si>
    <t>Departments and functions within building, to aide interpretation of ECA costs</t>
  </si>
  <si>
    <t>Spreadsheet for internal use data to be entered on-line</t>
  </si>
  <si>
    <t>KPI</t>
  </si>
  <si>
    <t>Data</t>
  </si>
  <si>
    <t>Calculation</t>
  </si>
  <si>
    <t>Example</t>
  </si>
  <si>
    <t>Project</t>
  </si>
  <si>
    <r>
      <t>Client Satisfaction - Product</t>
    </r>
    <r>
      <rPr>
        <sz val="10"/>
        <rFont val="Arial"/>
        <family val="2"/>
      </rPr>
      <t>: client satisfaction with the product</t>
    </r>
  </si>
  <si>
    <t>Contract details PSCP HO.09</t>
  </si>
  <si>
    <t>Score out of ten</t>
  </si>
  <si>
    <t>(10) totally satisfied</t>
  </si>
  <si>
    <t>As Contract Details Handover</t>
  </si>
  <si>
    <r>
      <t>Client Satisfaction - Service:</t>
    </r>
    <r>
      <rPr>
        <sz val="10"/>
        <rFont val="Arial"/>
        <family val="2"/>
      </rPr>
      <t xml:space="preserve"> client satisfaction with service rated out of ten</t>
    </r>
  </si>
  <si>
    <t>Client Satisfaction Handover questionnaire</t>
  </si>
  <si>
    <t>Score out of ten provided from an average of each questions score</t>
  </si>
  <si>
    <t>(8) Mostly satisfied</t>
  </si>
  <si>
    <t>As client Satisfaction HO</t>
  </si>
  <si>
    <r>
      <t>Defects -</t>
    </r>
    <r>
      <rPr>
        <sz val="10"/>
        <rFont val="Arial"/>
        <family val="2"/>
      </rPr>
      <t xml:space="preserve"> measure of defects at completion. Aim is for zero defects</t>
    </r>
  </si>
  <si>
    <t>Contract details PSCP HO.10</t>
  </si>
  <si>
    <t>10 - Defects Free</t>
  </si>
  <si>
    <r>
      <t xml:space="preserve">Cost predictability: </t>
    </r>
    <r>
      <rPr>
        <sz val="10"/>
        <rFont val="Arial"/>
        <family val="2"/>
      </rPr>
      <t>measures if project delivered to budget two stages</t>
    </r>
  </si>
  <si>
    <t>Contract details PSCP and Handover sheets</t>
  </si>
  <si>
    <t>Stage 3 Cost Predictability</t>
  </si>
  <si>
    <t>F23. Predicted Phase Three costs (FBC)</t>
  </si>
  <si>
    <t>= F24-(F23+F25)</t>
  </si>
  <si>
    <t>F24. Actual Phase Three Costs (FBC)</t>
  </si>
  <si>
    <t>F23</t>
  </si>
  <si>
    <t>F25. Adjustments for costs for Phase Three compensation events</t>
  </si>
  <si>
    <t>*Result</t>
  </si>
  <si>
    <t>GMP Cost Predictability</t>
  </si>
  <si>
    <t>F26. Original agreed GMP</t>
  </si>
  <si>
    <t>= HO.08-(F26+HO.06)</t>
  </si>
  <si>
    <t>HO.08 Final account</t>
  </si>
  <si>
    <t>F26</t>
  </si>
  <si>
    <t>HO.06 Total value of agreed Compensation Events - ECC Clause 60</t>
  </si>
  <si>
    <t>A positive = over budget, this should not happen and suggest your data is wrong!</t>
  </si>
  <si>
    <r>
      <t>Time predictability</t>
    </r>
    <r>
      <rPr>
        <sz val="10"/>
        <rFont val="Arial"/>
        <family val="2"/>
      </rPr>
      <t>: measures if project delivered to time</t>
    </r>
  </si>
  <si>
    <t>Construction time</t>
  </si>
  <si>
    <t>F20. Date of possession</t>
  </si>
  <si>
    <t>=((HO.02-F20)-((F21+HO.04)-F20))</t>
  </si>
  <si>
    <t>F21. Contractual completion date</t>
  </si>
  <si>
    <t>((F21+HO.04)-F20)</t>
  </si>
  <si>
    <t>HO.02 Actual completion date</t>
  </si>
  <si>
    <t>HO.04 Adjustment to Phase 4 programme due to Compensation events</t>
  </si>
  <si>
    <t>Extended completion date = F21+ HO.04</t>
  </si>
  <si>
    <r>
      <t xml:space="preserve">Safety: </t>
    </r>
    <r>
      <rPr>
        <sz val="10"/>
        <rFont val="Arial"/>
        <family val="2"/>
      </rPr>
      <t>accident incident rate</t>
    </r>
  </si>
  <si>
    <t>Safety sheet</t>
  </si>
  <si>
    <t>Nr. of reportable accidents in year</t>
  </si>
  <si>
    <r>
      <t>= Accidents</t>
    </r>
    <r>
      <rPr>
        <sz val="10"/>
        <rFont val="Arial"/>
        <family val="2"/>
      </rPr>
      <t xml:space="preserve"> * 100,000</t>
    </r>
  </si>
  <si>
    <t>Average number employed in year</t>
  </si>
  <si>
    <t>Ave. nr. Employed</t>
  </si>
  <si>
    <t>This method is not statistically valid on single projects so the data is aggregated across all projects and compared with the figures produced by Constructing Excellence</t>
  </si>
  <si>
    <t>Used to provide benchmarking cost data for use on other projects and value for money assessment.</t>
  </si>
  <si>
    <t>Efficicency and Social Value Metrics</t>
  </si>
  <si>
    <t>The measures below are in draft form and alternative measures may be used instead.</t>
  </si>
  <si>
    <t>Productivity Measure</t>
  </si>
  <si>
    <t>Metric</t>
  </si>
  <si>
    <t>Unit</t>
  </si>
  <si>
    <t>Definition</t>
  </si>
  <si>
    <t>Notes</t>
  </si>
  <si>
    <t>Productivity</t>
  </si>
  <si>
    <t>£/person-hour</t>
  </si>
  <si>
    <t>Construction cost (£) divided by [on-site] labour input (person-hours)</t>
  </si>
  <si>
    <t xml:space="preserve">The intention is to quantify the project-level productivity, and not the productivity of individual activities involved in the construction process. Productivity measured as gross-output labour productivity. Use [on-site] hours as above and total construction cost. </t>
  </si>
  <si>
    <t>Requires:</t>
  </si>
  <si>
    <t>Construction Cost (Actual)</t>
  </si>
  <si>
    <t>£</t>
  </si>
  <si>
    <t>[Final] account for project, as presented to client.</t>
  </si>
  <si>
    <t>Labour requirements</t>
  </si>
  <si>
    <t>people-hours</t>
  </si>
  <si>
    <t>Onsite Labour</t>
  </si>
  <si>
    <t xml:space="preserve">Whole Life Carbon </t>
  </si>
  <si>
    <t>Asset type</t>
  </si>
  <si>
    <t>Planning use classes</t>
  </si>
  <si>
    <t>Whole-life carbon includes operational and embodied carbon associated with lifecycle stages as described in the BS EN 15978:2011, BS EN 15804:2019 and the RICS Professional Statement: Whole Life Carbon (WLC) Assessment for the Built Environment, 2017 (hereafter RICS PS) . The PAS2080 methodology is an evolution of the WLC for infrastructure.</t>
  </si>
  <si>
    <t>Buildings</t>
  </si>
  <si>
    <t>A1-A5, B1, C1-C4, D1-D4</t>
  </si>
  <si>
    <t>kgCO2e/m2 NIA</t>
  </si>
  <si>
    <t>B2-B8</t>
  </si>
  <si>
    <t>kgCO2e/m3 of internal building volume</t>
  </si>
  <si>
    <t>PMV and Social Value</t>
  </si>
  <si>
    <t>Pre Manufactured Value</t>
  </si>
  <si>
    <t>%</t>
  </si>
  <si>
    <t>Gross capital cost of the project minus the prelims (which is sometimes referred to as site overhead costs) and the site labour costs. This is then divided by the gross capital cost and is reflected as a %.)</t>
  </si>
  <si>
    <t>Innovations in Buildings Workstream: Housing Industry Metrics (Construction Leadership Council, 2018)</t>
  </si>
  <si>
    <t xml:space="preserve">Apprenticeship opportunities </t>
  </si>
  <si>
    <t>No and type</t>
  </si>
  <si>
    <r>
      <t xml:space="preserve">Number and type of </t>
    </r>
    <r>
      <rPr>
        <b/>
        <sz val="10"/>
        <color theme="1"/>
        <rFont val="Arial"/>
        <family val="2"/>
      </rPr>
      <t>apprenticeship opportunities created or retained</t>
    </r>
  </si>
  <si>
    <r>
      <t>Number and % of the supply chain to have implemented</t>
    </r>
    <r>
      <rPr>
        <sz val="10"/>
        <color theme="1"/>
        <rFont val="Arial"/>
        <family val="2"/>
      </rPr>
      <t>:</t>
    </r>
  </si>
  <si>
    <t>No and %</t>
  </si>
  <si>
    <t>Mental health core standards as set out in "Thriving at Work: the Stevenson Farmer Review on Mental Health and Employers".</t>
  </si>
  <si>
    <t>- measures to improve the physical health and wellbeing of employees;</t>
  </si>
  <si>
    <t>- the mental health core and enhanced standards</t>
  </si>
  <si>
    <t>Innovation</t>
  </si>
  <si>
    <t>The number, value and % of total contract spend of opportunities awarded to the following (by UK region):</t>
  </si>
  <si>
    <t>No, £(value), % of total</t>
  </si>
  <si>
    <t>- start-ups;</t>
  </si>
  <si>
    <t>- SMEs;</t>
  </si>
  <si>
    <t>- voluntary, community and social enterprises;</t>
  </si>
  <si>
    <t>- mutuals.</t>
  </si>
  <si>
    <t>Contract Details - Stage 4 start</t>
  </si>
  <si>
    <t>This section is completed by the PSCP at the GMP stage. The GMP will have to be agreed to complete the information.</t>
  </si>
  <si>
    <t>Project Title:</t>
  </si>
  <si>
    <t>PSCP Select… ▼</t>
  </si>
  <si>
    <t>Ref</t>
  </si>
  <si>
    <t>Question</t>
  </si>
  <si>
    <t>Guidance Notes</t>
  </si>
  <si>
    <t>Comments (optional)</t>
  </si>
  <si>
    <t>Project Information</t>
  </si>
  <si>
    <t>F.05</t>
  </si>
  <si>
    <t>Dates</t>
  </si>
  <si>
    <t>F.11</t>
  </si>
  <si>
    <t>Date of appointment of the PSCP *</t>
  </si>
  <si>
    <t>MMS letter of appointment date</t>
  </si>
  <si>
    <t>F.12</t>
  </si>
  <si>
    <t>Project Stage at Date of PSCP Appointment *</t>
  </si>
  <si>
    <t>Select… ▼</t>
  </si>
  <si>
    <t>MMS phase at PSCP appointment</t>
  </si>
  <si>
    <t>Pre SOC</t>
  </si>
  <si>
    <t>Pre OBC</t>
  </si>
  <si>
    <t>Pre FBC</t>
  </si>
  <si>
    <t>Post FBC</t>
  </si>
  <si>
    <t>No Formal Business Case</t>
  </si>
  <si>
    <t>F.13</t>
  </si>
  <si>
    <t>At appointment of PSCP-
Planned date of FBC submission</t>
  </si>
  <si>
    <t xml:space="preserve">The forecast provided by the PSCP after appointment. If no formal FBC is required enter the planned date of the submission to the Trust Board. </t>
  </si>
  <si>
    <t>F.16</t>
  </si>
  <si>
    <t>Planned date of Completion as stated in FBC submission</t>
  </si>
  <si>
    <t xml:space="preserve">This relates to the main works, and not enabling works. If no formal FBC is required enter the date stated in the submission to the Trust Board. </t>
  </si>
  <si>
    <t>F.17</t>
  </si>
  <si>
    <t>Actual Date of FBC submission</t>
  </si>
  <si>
    <t>If no formal FBC is required enter the actual date of the submission to the Trust Board</t>
  </si>
  <si>
    <t>F.18</t>
  </si>
  <si>
    <t>Actual date of FBC Approval</t>
  </si>
  <si>
    <t>If no formal FBC is required enter the actual date of the Trust Board Approval. Has to be after F.17</t>
  </si>
  <si>
    <t>F.19</t>
  </si>
  <si>
    <t>Adjustment to Phase Three Programme due to compensation events</t>
  </si>
  <si>
    <t>Number of days adjustment to the programme due to Compensation Events etc. (Positive are extensions to the Contract Period). If None enter 0.</t>
  </si>
  <si>
    <t>F.20</t>
  </si>
  <si>
    <t>Date of Possession *</t>
  </si>
  <si>
    <t>MMS Start on site date</t>
  </si>
  <si>
    <t>F.21</t>
  </si>
  <si>
    <t>Contractual Completion date *</t>
  </si>
  <si>
    <t>Costs/Misc</t>
  </si>
  <si>
    <t>Note :- ALL costs exclude VAT</t>
  </si>
  <si>
    <t>F.23</t>
  </si>
  <si>
    <t>Predicted Phase Three costs (FBC)</t>
  </si>
  <si>
    <t>The Cost the PSCP has forecast for Phase Three</t>
  </si>
  <si>
    <t>F.24</t>
  </si>
  <si>
    <t>Actual Phase Three Costs (FBC)</t>
  </si>
  <si>
    <t>The Actual Phase Three costs</t>
  </si>
  <si>
    <t>F.25</t>
  </si>
  <si>
    <t>Adjustments for costs for Phase Three compensation events</t>
  </si>
  <si>
    <t>The value of the Compensation events raised in Phase Three</t>
  </si>
  <si>
    <t>F.26</t>
  </si>
  <si>
    <t>Original agreed GMP *</t>
  </si>
  <si>
    <t>MMS 'GMP' field</t>
  </si>
  <si>
    <t>Question in Bold = KPI information</t>
  </si>
  <si>
    <t>* the on-line system will take this information from the Monthly Monitoring System (MMS)</t>
  </si>
  <si>
    <t>Design Quality Assessment Stage 4 start</t>
  </si>
  <si>
    <t>Rating/Score</t>
  </si>
  <si>
    <t>A</t>
  </si>
  <si>
    <t>Character and Innovation</t>
  </si>
  <si>
    <t>B</t>
  </si>
  <si>
    <t>Forms and Materials</t>
  </si>
  <si>
    <t>C</t>
  </si>
  <si>
    <t>Staff and Patient Environment</t>
  </si>
  <si>
    <t>D</t>
  </si>
  <si>
    <t>Urban and Social Integration</t>
  </si>
  <si>
    <t>E</t>
  </si>
  <si>
    <t>Performance</t>
  </si>
  <si>
    <t>F</t>
  </si>
  <si>
    <t>Engineering</t>
  </si>
  <si>
    <t>G</t>
  </si>
  <si>
    <t>H</t>
  </si>
  <si>
    <t>Use</t>
  </si>
  <si>
    <t>I</t>
  </si>
  <si>
    <t>Access</t>
  </si>
  <si>
    <t>J</t>
  </si>
  <si>
    <t>Space</t>
  </si>
  <si>
    <t>Average</t>
  </si>
  <si>
    <t>BREEAM Design Stage Assessment</t>
  </si>
  <si>
    <t>◄Benchmarking Timeline</t>
  </si>
  <si>
    <t>Ref.</t>
  </si>
  <si>
    <t>Section: Spreadsheet for internal use data to be entered on-line</t>
  </si>
  <si>
    <t>Section Score</t>
  </si>
  <si>
    <t>Management</t>
  </si>
  <si>
    <t>Health and Wellbeing</t>
  </si>
  <si>
    <t>Energy</t>
  </si>
  <si>
    <t>Transport</t>
  </si>
  <si>
    <t>Water</t>
  </si>
  <si>
    <t>Materials</t>
  </si>
  <si>
    <t>Waste</t>
  </si>
  <si>
    <t>Land use/Ecology</t>
  </si>
  <si>
    <t>Pollution</t>
  </si>
  <si>
    <t>Total Score</t>
  </si>
  <si>
    <t>Innovation Credits Achieved</t>
  </si>
  <si>
    <t>FINAL BREEAM SCORE</t>
  </si>
  <si>
    <t>BREEAM Rating</t>
  </si>
  <si>
    <t>Minimum Standards for BREEAM Rating Achieved?</t>
  </si>
  <si>
    <t>Yes</t>
  </si>
  <si>
    <t>No</t>
  </si>
  <si>
    <t>BREEAM Rating:</t>
  </si>
  <si>
    <t>below 30 unclassified, 30 to 44% - Pass, 45 to 54% - Good, 55 to 69% - Very Good, 70 to 84% - Excellent, above 85% -Outstanding</t>
  </si>
  <si>
    <t xml:space="preserve">P22020 Elemental Cost Analysis Guidance Note                    </t>
  </si>
  <si>
    <t>1.0 Introduction</t>
  </si>
  <si>
    <t>The completion of the ‘Elemental Cost Analysis’ generally follows the principles of the ‘Elemental Standard Form of Cost Analysis’ published by the RICS, available below:</t>
  </si>
  <si>
    <t>http://www.bcis.co.uk/downloads/BCIS_Elemental_Standard_Form_of_Cost_Analysis_4th__NRM__Edition_2012.pdf</t>
  </si>
  <si>
    <t>2.0 Are the form/s required on all projects?</t>
  </si>
  <si>
    <t>Not if the value of the analysis is below £1m or if the project is of a miscellaneous nature .e.g. fire works, infrastructure upgrades, minor internal alterations, demolition works, enabling works etc.</t>
  </si>
  <si>
    <t>3.0 How to we use the form on projects with work to more than one building?</t>
  </si>
  <si>
    <t>The cost analysis must apply to a single building. Therefore provide an analysis for the building with the largest value only and provide a note explaining is is part of a multi building project within the general description on sheet 'ECA Details' question F.05a. If no single building is above £1m in value then no ECA is required.</t>
  </si>
  <si>
    <t>4.0 How do we use the form on projects with a mixture of new build and refurbishment?</t>
  </si>
  <si>
    <t>Provide an analysis of either the new build or refurbishment building dependant upon whichever has the highest value. Please identify this within the general description on sheet 'ECA Details' question F.05a.</t>
  </si>
  <si>
    <t>5.0 KEY POINTS TO REMEMBER</t>
  </si>
  <si>
    <t>5.1 Refurbishment and new build cost should not be combined.</t>
  </si>
  <si>
    <t>5.2 Ensure the 'ECA Details', 'Functional Departments' and 'Specification' sheets are also completed.</t>
  </si>
  <si>
    <t>5.3 The relevant PSCP fee percentage shall be included within the relevant individual elements and not allocated entirely to site on costs.</t>
  </si>
  <si>
    <t>5.4 The cost analysis must apply to a single building.</t>
  </si>
  <si>
    <t>5.5 Items such as: site on costs and design fees can be allocated pro-rata to the value of the building analysed where the analysis is not for the full GMP value.</t>
  </si>
  <si>
    <r>
      <t>Elemental Cost Analysis -</t>
    </r>
    <r>
      <rPr>
        <sz val="10"/>
        <rFont val="Arial"/>
        <family val="2"/>
      </rPr>
      <t xml:space="preserve"> This sheet relates only to the building provided in the Cost Analysis</t>
    </r>
  </si>
  <si>
    <r>
      <t xml:space="preserve">This section is </t>
    </r>
    <r>
      <rPr>
        <b/>
        <sz val="10"/>
        <rFont val="Arial"/>
        <family val="2"/>
      </rPr>
      <t>completed</t>
    </r>
    <r>
      <rPr>
        <sz val="10"/>
        <rFont val="Arial"/>
        <family val="2"/>
      </rPr>
      <t xml:space="preserve"> by the </t>
    </r>
    <r>
      <rPr>
        <b/>
        <sz val="10"/>
        <rFont val="Arial"/>
        <family val="2"/>
      </rPr>
      <t>PSCP</t>
    </r>
    <r>
      <rPr>
        <sz val="10"/>
        <rFont val="Arial"/>
        <family val="2"/>
      </rPr>
      <t xml:space="preserve"> at the S</t>
    </r>
    <r>
      <rPr>
        <b/>
        <sz val="10"/>
        <rFont val="Arial"/>
        <family val="2"/>
      </rPr>
      <t>tage 4 start</t>
    </r>
    <r>
      <rPr>
        <sz val="10"/>
        <rFont val="Arial"/>
        <family val="2"/>
      </rPr>
      <t>.  Please read the ECA guidance to see if you need to complete it!</t>
    </r>
  </si>
  <si>
    <t>No.</t>
  </si>
  <si>
    <t>Name</t>
  </si>
  <si>
    <t>Comments</t>
  </si>
  <si>
    <t>Project Structural Details for the Cost Analysis Provided</t>
  </si>
  <si>
    <t>F.05a</t>
  </si>
  <si>
    <t>General description of Project</t>
  </si>
  <si>
    <t>The cost analysis provided should be for a single building. Please identify in particular where the cost analysis is part of a larger more complex project.</t>
  </si>
  <si>
    <t>F.06</t>
  </si>
  <si>
    <t>Number of storeys</t>
  </si>
  <si>
    <t>Total number of floors, including car park basements, but excluding roof plant rooms.</t>
  </si>
  <si>
    <t>F.07</t>
  </si>
  <si>
    <t>Number of storeys below ground</t>
  </si>
  <si>
    <t>F.10</t>
  </si>
  <si>
    <t>Gross Internal Floor Area of the building detailed in the cost analysis provided</t>
  </si>
  <si>
    <t>This is used to calculate the cost/m2 column in the cost analysis provided.</t>
  </si>
  <si>
    <t>Dates for the Cost Analysis Provided</t>
  </si>
  <si>
    <t>F.20a</t>
  </si>
  <si>
    <t>Date of Possession</t>
  </si>
  <si>
    <t>If the project comprises more than one building this relates to the building provided in the costs analysis only.</t>
  </si>
  <si>
    <t>F.21a</t>
  </si>
  <si>
    <t>Contractual Completion date</t>
  </si>
  <si>
    <t>If the project comprises more than one building this relates to the building provided in the cost analysis only.</t>
  </si>
  <si>
    <t>F.28</t>
  </si>
  <si>
    <t>RICS PUBSEC Index</t>
  </si>
  <si>
    <t>The current RICS PUBSEC index at the start of construction.</t>
  </si>
  <si>
    <t>F.29</t>
  </si>
  <si>
    <t>Indicate if VOP or Firm Price PUBSEC is stated in F.28</t>
  </si>
  <si>
    <t>The index would normally be Firm Price unless the contract has a VOP fluctuation clause - only normally used if the contract period exceeds 24 months</t>
  </si>
  <si>
    <t>VOP</t>
  </si>
  <si>
    <t>Firm Price</t>
  </si>
  <si>
    <t>F.30</t>
  </si>
  <si>
    <t>Location Factor</t>
  </si>
  <si>
    <t>The Location Factor for the Site - this will normally be from the BCIS</t>
  </si>
  <si>
    <t>Contract Information for the Cost Analysis provided</t>
  </si>
  <si>
    <t>T.05</t>
  </si>
  <si>
    <t>Type of Project - Class of work</t>
  </si>
  <si>
    <t xml:space="preserve">The type of the work detailed in the cost analysis provided. </t>
  </si>
  <si>
    <t>New Building Existing Site</t>
  </si>
  <si>
    <t>New Building New Site</t>
  </si>
  <si>
    <t>Extension: horizontal</t>
  </si>
  <si>
    <t>Extension: vertical</t>
  </si>
  <si>
    <t>Refurbishment</t>
  </si>
  <si>
    <t>Fitting Out New Building</t>
  </si>
  <si>
    <t>Fitting Out Existing Building</t>
  </si>
  <si>
    <t>Shell Only</t>
  </si>
  <si>
    <t>T.07</t>
  </si>
  <si>
    <t>►►Function</t>
  </si>
  <si>
    <t>Please complete the 'Function' sheet for the building in the cost analysis provided, adding 'included' where applicable</t>
  </si>
  <si>
    <t>T.08</t>
  </si>
  <si>
    <t>Is the Building Listed</t>
  </si>
  <si>
    <t>Not applicable to new build projects</t>
  </si>
  <si>
    <t>Yes (Grade I)</t>
  </si>
  <si>
    <t>Yes (Grade II)</t>
  </si>
  <si>
    <t>Partially Listed</t>
  </si>
  <si>
    <t>N/A</t>
  </si>
  <si>
    <t>T.09</t>
  </si>
  <si>
    <t>Is the project within a Conservation Area</t>
  </si>
  <si>
    <t>T.10</t>
  </si>
  <si>
    <t>Site Conditions - Contour</t>
  </si>
  <si>
    <t>If not new build or extension enter N/A</t>
  </si>
  <si>
    <t>Level</t>
  </si>
  <si>
    <t>Gently Sloping</t>
  </si>
  <si>
    <t>Steeply sloping</t>
  </si>
  <si>
    <t>Undulating</t>
  </si>
  <si>
    <t>T.11</t>
  </si>
  <si>
    <t>Site Conditions - Ground Conditions</t>
  </si>
  <si>
    <t>Good</t>
  </si>
  <si>
    <t>Moderate</t>
  </si>
  <si>
    <t>Bad</t>
  </si>
  <si>
    <t>T.12</t>
  </si>
  <si>
    <t>Site Conditions - Excavation</t>
  </si>
  <si>
    <t>Above water table</t>
  </si>
  <si>
    <t>Below Water Table</t>
  </si>
  <si>
    <t>In running water</t>
  </si>
  <si>
    <t>T.13</t>
  </si>
  <si>
    <t>Site Conditions - Existing Site</t>
  </si>
  <si>
    <t>Green Field</t>
  </si>
  <si>
    <t>Demolition</t>
  </si>
  <si>
    <t>Demolition by others</t>
  </si>
  <si>
    <t>Infill</t>
  </si>
  <si>
    <t>T.14</t>
  </si>
  <si>
    <t>Site Conditions - Working Space</t>
  </si>
  <si>
    <t>Unrestricted</t>
  </si>
  <si>
    <t>Restricted</t>
  </si>
  <si>
    <t>Highly Restricted</t>
  </si>
  <si>
    <t>T.15</t>
  </si>
  <si>
    <t>Site Conditions - Access</t>
  </si>
  <si>
    <t>T.16</t>
  </si>
  <si>
    <t>Abnormal Ground Conditions</t>
  </si>
  <si>
    <t>Good Bearing at Reasonable Depth</t>
  </si>
  <si>
    <t>Other (please clarify in comments)</t>
  </si>
  <si>
    <t>T.17</t>
  </si>
  <si>
    <t>Site Conditions - Existing Services</t>
  </si>
  <si>
    <t>No Services</t>
  </si>
  <si>
    <t>Some light services</t>
  </si>
  <si>
    <t>Significant existing services</t>
  </si>
  <si>
    <t>Major Diversions</t>
  </si>
  <si>
    <t>T.18</t>
  </si>
  <si>
    <t>Site Conditions - Location</t>
  </si>
  <si>
    <t>Inner City Restricted</t>
  </si>
  <si>
    <t>Inner City</t>
  </si>
  <si>
    <t>Urban</t>
  </si>
  <si>
    <t>Rural</t>
  </si>
  <si>
    <t>Trust Advisors Contact Details</t>
  </si>
  <si>
    <t>T.19</t>
  </si>
  <si>
    <t>NHS Trust Cost Advisor - Name</t>
  </si>
  <si>
    <t>T.20</t>
  </si>
  <si>
    <t>NHS Trust Cost Advisor - Company</t>
  </si>
  <si>
    <t>T.21</t>
  </si>
  <si>
    <t>NHS Trust Cost Advisor - Tel</t>
  </si>
  <si>
    <t>T.22</t>
  </si>
  <si>
    <t>NHS Trust Cost Advisor - Email</t>
  </si>
  <si>
    <r>
      <t xml:space="preserve">This section is completed by the </t>
    </r>
    <r>
      <rPr>
        <b/>
        <sz val="10"/>
        <rFont val="Arial"/>
        <family val="2"/>
      </rPr>
      <t>PSCP</t>
    </r>
    <r>
      <rPr>
        <sz val="10"/>
        <rFont val="Arial"/>
        <family val="2"/>
      </rPr>
      <t xml:space="preserve"> at the</t>
    </r>
    <r>
      <rPr>
        <b/>
        <sz val="10"/>
        <rFont val="Arial"/>
        <family val="2"/>
      </rPr>
      <t xml:space="preserve"> Stage 4 start. </t>
    </r>
    <r>
      <rPr>
        <sz val="10"/>
        <rFont val="Arial"/>
        <family val="2"/>
      </rPr>
      <t>Please refer to the ECA Guidance to see if you need to complete it!.</t>
    </r>
    <r>
      <rPr>
        <b/>
        <sz val="10"/>
        <rFont val="Arial"/>
        <family val="2"/>
      </rPr>
      <t xml:space="preserve"> The PSCP </t>
    </r>
    <r>
      <rPr>
        <b/>
        <i/>
        <sz val="10"/>
        <rFont val="Arial"/>
        <family val="2"/>
      </rPr>
      <t>Fee Percentage</t>
    </r>
    <r>
      <rPr>
        <b/>
        <sz val="10"/>
        <rFont val="Arial"/>
        <family val="2"/>
      </rPr>
      <t xml:space="preserve"> is spread across all elements.</t>
    </r>
  </si>
  <si>
    <t>Element</t>
  </si>
  <si>
    <t>Cost per m2</t>
  </si>
  <si>
    <t>Unit Quantity</t>
  </si>
  <si>
    <t>Unit Quantity Guidance</t>
  </si>
  <si>
    <t>Unit rate</t>
  </si>
  <si>
    <t>Cost £</t>
  </si>
  <si>
    <t>GIFA</t>
  </si>
  <si>
    <t>(varies by element, not simply the GIFA)</t>
  </si>
  <si>
    <t>(more in BCIS guidance)</t>
  </si>
  <si>
    <t>(E/H)</t>
  </si>
  <si>
    <t>Facilitating works</t>
  </si>
  <si>
    <t>1. Toxic/hazardous material removal</t>
  </si>
  <si>
    <t>Site area</t>
  </si>
  <si>
    <t>2. Major demolition works</t>
  </si>
  <si>
    <t>GIFA of demolished bldg</t>
  </si>
  <si>
    <t>3. Specialist ground works</t>
  </si>
  <si>
    <t>4. Temporary diversion works</t>
  </si>
  <si>
    <t>5. Extraordinary site investigation works</t>
  </si>
  <si>
    <t>Element Sub Total</t>
  </si>
  <si>
    <t>Substructure</t>
  </si>
  <si>
    <t>m2 of lowest floor</t>
  </si>
  <si>
    <t>Superstructure</t>
  </si>
  <si>
    <t>m2 of floors with frame, complely framed=GIFA</t>
  </si>
  <si>
    <t>1.  Frame</t>
  </si>
  <si>
    <t>2.  Upper Floors</t>
  </si>
  <si>
    <t>m2 of upper floors</t>
  </si>
  <si>
    <t>3.  Roof</t>
  </si>
  <si>
    <t>Plan area of roof</t>
  </si>
  <si>
    <t>4.  Stairs and ramps</t>
  </si>
  <si>
    <t>Nr. of storey flights</t>
  </si>
  <si>
    <t>5.  External Walls</t>
  </si>
  <si>
    <t>m2 of external walls</t>
  </si>
  <si>
    <t>6.  Windows and External Doors</t>
  </si>
  <si>
    <t>m2 of windows and drs</t>
  </si>
  <si>
    <t>7.  Internal Walls and Partitions</t>
  </si>
  <si>
    <t>m2 of internal walls</t>
  </si>
  <si>
    <t>8.  Internal Doors</t>
  </si>
  <si>
    <t>Nr.of int. doors</t>
  </si>
  <si>
    <t>Internal Finishes</t>
  </si>
  <si>
    <t>1.  Wall</t>
  </si>
  <si>
    <t>m2 of finished walls</t>
  </si>
  <si>
    <t>2.  Floor</t>
  </si>
  <si>
    <t>m2 of finished floor</t>
  </si>
  <si>
    <t>3.  Ceiling</t>
  </si>
  <si>
    <t>m2 of finished ceilings</t>
  </si>
  <si>
    <t>Fittings, Furnishings and non mechanical and electrical equipment</t>
  </si>
  <si>
    <t>Services</t>
  </si>
  <si>
    <t>1.  Sanitary Installations</t>
  </si>
  <si>
    <t>Nr.of fittings</t>
  </si>
  <si>
    <t>2.  Services Equipment</t>
  </si>
  <si>
    <t>3.  Disposal Installation</t>
  </si>
  <si>
    <t>Nr.of fittings serviced</t>
  </si>
  <si>
    <t>4.  Water Installation</t>
  </si>
  <si>
    <t>Floor area serviced</t>
  </si>
  <si>
    <t>5.  Heat Source</t>
  </si>
  <si>
    <t>Rating of heat source (Kw)</t>
  </si>
  <si>
    <t>6.  Space Heating &amp; Air Treatment</t>
  </si>
  <si>
    <t>7.  Ventilation Systems</t>
  </si>
  <si>
    <t>8.  Electrical Installation</t>
  </si>
  <si>
    <t>9.  Fuel Installation/system</t>
  </si>
  <si>
    <t>10.  Lifts and conveyor installations</t>
  </si>
  <si>
    <t>Nr of stops</t>
  </si>
  <si>
    <t>11.  Fire and Lightning Protective Installations</t>
  </si>
  <si>
    <t>12.  Communications, security and control systems</t>
  </si>
  <si>
    <t>13.  Specialist Installations</t>
  </si>
  <si>
    <t>14.  Builders work in connection with services</t>
  </si>
  <si>
    <t xml:space="preserve">Building sub total (excluding External works, facilitating works, on costs, risk and design fees) </t>
  </si>
  <si>
    <t>External Works</t>
  </si>
  <si>
    <t>1. Site preparation works</t>
  </si>
  <si>
    <t>m2 of external works</t>
  </si>
  <si>
    <t>2. Roads, paths and pavings</t>
  </si>
  <si>
    <t>3. Planting</t>
  </si>
  <si>
    <t>4. Fencing, railings and walls</t>
  </si>
  <si>
    <t>5. Site/Street furniture and equipment</t>
  </si>
  <si>
    <t>6. External Drainage</t>
  </si>
  <si>
    <t>7.  External Services</t>
  </si>
  <si>
    <t>8.  Minor Building works and ancillary buildings</t>
  </si>
  <si>
    <t>Preliminaries (Site Facilties &amp; Management) - provide breakdown</t>
  </si>
  <si>
    <t>Contingencies (including Risk)</t>
  </si>
  <si>
    <t>Design Fees (provide breakdown on separate sheet)</t>
  </si>
  <si>
    <t>1. Phase 1 (SOC)</t>
  </si>
  <si>
    <t>2. Phase 2 (OBC)</t>
  </si>
  <si>
    <t>3. Phase 3 (FBC/GMP)</t>
  </si>
  <si>
    <t>4. Phase 4 Construction</t>
  </si>
  <si>
    <t>TOTAL Design Fees</t>
  </si>
  <si>
    <t>TOTAL</t>
  </si>
  <si>
    <t xml:space="preserve">Notes:
Column 1* Indicate if the designer was already engaged by the Client before PSCP appointment
Column 2* If designers were already engaged indicate if the fees detailed below were already agreed by the Client </t>
  </si>
  <si>
    <t>P22 Project ID:</t>
  </si>
  <si>
    <t>PROJECT NAME:</t>
  </si>
  <si>
    <t>Comments: Provide comments to explain fee levels that appear high and other relevant comments</t>
  </si>
  <si>
    <t>riba stages</t>
  </si>
  <si>
    <t>Target cost/Price or forecast Target cost/Price</t>
  </si>
  <si>
    <t>Phase 1 SOC</t>
  </si>
  <si>
    <t>Phase 2 OBC</t>
  </si>
  <si>
    <t>Phase 3 FBC</t>
  </si>
  <si>
    <t>Phase 4 Const.</t>
  </si>
  <si>
    <t>Phase 5 Defects</t>
  </si>
  <si>
    <t>RIBA Stage at PSCP Appointment</t>
  </si>
  <si>
    <t>0. Strategic Definition</t>
  </si>
  <si>
    <t>1. Preparation and Brief</t>
  </si>
  <si>
    <t>Risk/contingency allowance</t>
  </si>
  <si>
    <t>Fee total from below</t>
  </si>
  <si>
    <t>Target/Price less Fees and contingency</t>
  </si>
  <si>
    <t>Stage Status on appointment</t>
  </si>
  <si>
    <t>2. Concept Design</t>
  </si>
  <si>
    <t>3. Developed Design</t>
  </si>
  <si>
    <t>Stage Start</t>
  </si>
  <si>
    <t>4. Technical Design</t>
  </si>
  <si>
    <t>Stage Finish</t>
  </si>
  <si>
    <t>5. Construction</t>
  </si>
  <si>
    <t>Stage Duration</t>
  </si>
  <si>
    <t>6. Handover and Close Out</t>
  </si>
  <si>
    <t>Contractor Fees</t>
  </si>
  <si>
    <t>Total</t>
  </si>
  <si>
    <t>start of stage</t>
  </si>
  <si>
    <t>end of stage</t>
  </si>
  <si>
    <t>A1</t>
  </si>
  <si>
    <t>PSCP</t>
  </si>
  <si>
    <t>stage in progress</t>
  </si>
  <si>
    <t>A2</t>
  </si>
  <si>
    <t>PSCM constructor</t>
  </si>
  <si>
    <t>A3</t>
  </si>
  <si>
    <t>PSCM M&amp;E installer</t>
  </si>
  <si>
    <t>PSCM Designers Fees</t>
  </si>
  <si>
    <t>1*</t>
  </si>
  <si>
    <t>2*</t>
  </si>
  <si>
    <t>B1</t>
  </si>
  <si>
    <t>Architectural Design</t>
  </si>
  <si>
    <t>Y</t>
  </si>
  <si>
    <t>B2</t>
  </si>
  <si>
    <t>Cost Management</t>
  </si>
  <si>
    <t>N</t>
  </si>
  <si>
    <t>B3</t>
  </si>
  <si>
    <t>Healthcare Planning</t>
  </si>
  <si>
    <t>B4</t>
  </si>
  <si>
    <t>Mechanical &amp; Electrical Design</t>
  </si>
  <si>
    <t>B5</t>
  </si>
  <si>
    <t>Structural &amp; Civil Engineering</t>
  </si>
  <si>
    <t>B6</t>
  </si>
  <si>
    <t>Project Management</t>
  </si>
  <si>
    <t>Other Designers</t>
  </si>
  <si>
    <t>C1</t>
  </si>
  <si>
    <t>Principal Designer</t>
  </si>
  <si>
    <t>C2</t>
  </si>
  <si>
    <t>CDM Co-ordinator</t>
  </si>
  <si>
    <t>C3</t>
  </si>
  <si>
    <t>Planning consultant</t>
  </si>
  <si>
    <t>C4</t>
  </si>
  <si>
    <t xml:space="preserve">Traffic Consultants </t>
  </si>
  <si>
    <t>C5</t>
  </si>
  <si>
    <t>Party Wall Surveyor</t>
  </si>
  <si>
    <t>C6</t>
  </si>
  <si>
    <t>Landscaping</t>
  </si>
  <si>
    <t>C7</t>
  </si>
  <si>
    <t>BREEAM Assessor</t>
  </si>
  <si>
    <t>C8</t>
  </si>
  <si>
    <t>Acoustics</t>
  </si>
  <si>
    <t>C9</t>
  </si>
  <si>
    <t>Fire Engineering</t>
  </si>
  <si>
    <t>C10</t>
  </si>
  <si>
    <t>Building control</t>
  </si>
  <si>
    <t>Other - overtype</t>
  </si>
  <si>
    <t>Surveys</t>
  </si>
  <si>
    <t>D1</t>
  </si>
  <si>
    <t>Measured/digital Survey</t>
  </si>
  <si>
    <t>D2</t>
  </si>
  <si>
    <t>Site Investigation</t>
  </si>
  <si>
    <t>D3</t>
  </si>
  <si>
    <t>Asbestos Survey</t>
  </si>
  <si>
    <t>D4</t>
  </si>
  <si>
    <t>Drainage Survey</t>
  </si>
  <si>
    <t>D5</t>
  </si>
  <si>
    <t>Utilities survey</t>
  </si>
  <si>
    <t>D6</t>
  </si>
  <si>
    <t>Topographical Survey</t>
  </si>
  <si>
    <t>D7</t>
  </si>
  <si>
    <t>Trial pits</t>
  </si>
  <si>
    <t>D8</t>
  </si>
  <si>
    <t>Soil investigation</t>
  </si>
  <si>
    <t>D9</t>
  </si>
  <si>
    <t>D10</t>
  </si>
  <si>
    <t>Other Fee Costs</t>
  </si>
  <si>
    <t>E1</t>
  </si>
  <si>
    <t>Planning Department Fee</t>
  </si>
  <si>
    <t>E2</t>
  </si>
  <si>
    <t>Building Control</t>
  </si>
  <si>
    <t>E3</t>
  </si>
  <si>
    <t>Air Test</t>
  </si>
  <si>
    <t>E4</t>
  </si>
  <si>
    <t>Flood Risk Assessment</t>
  </si>
  <si>
    <t>E5</t>
  </si>
  <si>
    <t>E6</t>
  </si>
  <si>
    <t>Sub-totals</t>
  </si>
  <si>
    <t>Expenses/misc. items not incl. above</t>
  </si>
  <si>
    <t>sub totals</t>
  </si>
  <si>
    <t>PSCP fee %</t>
  </si>
  <si>
    <t>P2020 Target/Price Preliminaries Breakdown (taken from RICS NRM 3)</t>
  </si>
  <si>
    <t>Cost Centre</t>
  </si>
  <si>
    <t>Component</t>
  </si>
  <si>
    <t>Time Related Charges</t>
  </si>
  <si>
    <t>Fixed Charges</t>
  </si>
  <si>
    <t>Total charges</t>
  </si>
  <si>
    <t>EMPLOYER’S REQUIREMENTS</t>
  </si>
  <si>
    <t>1.1.1</t>
  </si>
  <si>
    <t>Site accommodation</t>
  </si>
  <si>
    <t>1.1.2</t>
  </si>
  <si>
    <t>Site records</t>
  </si>
  <si>
    <t>1.1.3</t>
  </si>
  <si>
    <t>Completion and post-completion requirements</t>
  </si>
  <si>
    <t>MAIN CONTRACTOR’S COST ITEMS</t>
  </si>
  <si>
    <t>1.2.1</t>
  </si>
  <si>
    <t>Management and staff</t>
  </si>
  <si>
    <t>1.2.2</t>
  </si>
  <si>
    <t>Site establishment</t>
  </si>
  <si>
    <t>1.2.3</t>
  </si>
  <si>
    <t>Temporary services</t>
  </si>
  <si>
    <t>1.2.4</t>
  </si>
  <si>
    <t>Safety and environmental protection</t>
  </si>
  <si>
    <t>1.2.5</t>
  </si>
  <si>
    <t>Control and protection</t>
  </si>
  <si>
    <t>1.2.6</t>
  </si>
  <si>
    <t>Mechanical plant</t>
  </si>
  <si>
    <t>1.2.7</t>
  </si>
  <si>
    <t>Temporary works</t>
  </si>
  <si>
    <t>1.2.8</t>
  </si>
  <si>
    <t>1.2.9</t>
  </si>
  <si>
    <t>1.2.10</t>
  </si>
  <si>
    <t>Cleaning</t>
  </si>
  <si>
    <t>1.2.11</t>
  </si>
  <si>
    <t>Fees and charges</t>
  </si>
  <si>
    <t>1.2.12</t>
  </si>
  <si>
    <t>Site services</t>
  </si>
  <si>
    <t>1.2.13</t>
  </si>
  <si>
    <t>Insurance, bonds, guarantees and warranties</t>
  </si>
  <si>
    <t>Totals</t>
  </si>
  <si>
    <t>Functional Departments within Facility</t>
  </si>
  <si>
    <t>This section is completed by the PSCP at the GMP stage and relates only to the building detailed in the cost analysis.</t>
  </si>
  <si>
    <t>Facility types</t>
  </si>
  <si>
    <t>Tick where relevant</t>
  </si>
  <si>
    <t>Acute</t>
  </si>
  <si>
    <t>Primary Care</t>
  </si>
  <si>
    <t>Community hospitals and intermediate care hospitals</t>
  </si>
  <si>
    <t>GP Premises</t>
  </si>
  <si>
    <t>Primary Care Centres/ Health Centre</t>
  </si>
  <si>
    <t>Social, Community / Voluntary Services</t>
  </si>
  <si>
    <t>Urgent care centres, walk-in centres and minor injury units</t>
  </si>
  <si>
    <t>Mental Health</t>
  </si>
  <si>
    <t>Ambulance Services</t>
  </si>
  <si>
    <t>Other</t>
  </si>
  <si>
    <t>Departments and Accommodation</t>
  </si>
  <si>
    <t>In-Patient care (Wards)</t>
  </si>
  <si>
    <t>Children</t>
  </si>
  <si>
    <t>Elderley</t>
  </si>
  <si>
    <t>Ward Accommodation</t>
  </si>
  <si>
    <t>Intensive care</t>
  </si>
  <si>
    <t>Intensive therapy</t>
  </si>
  <si>
    <t>Maternity</t>
  </si>
  <si>
    <t>Surgery</t>
  </si>
  <si>
    <t>Main operation theatres</t>
  </si>
  <si>
    <t>Day surgery</t>
  </si>
  <si>
    <t>Diagnostic and Treatment</t>
  </si>
  <si>
    <t>Anaesthetic Services</t>
  </si>
  <si>
    <t>Cardiology</t>
  </si>
  <si>
    <t>Critical Care</t>
  </si>
  <si>
    <t>Endoscopy</t>
  </si>
  <si>
    <t>Medical investigation</t>
  </si>
  <si>
    <t>Medical photography</t>
  </si>
  <si>
    <t>Mmortuary and post-mortem</t>
  </si>
  <si>
    <t>Neuro-physiology</t>
  </si>
  <si>
    <t>Oncology</t>
  </si>
  <si>
    <t>Pathology</t>
  </si>
  <si>
    <t>Pharmacy</t>
  </si>
  <si>
    <t>Radiology - MRI Suite</t>
  </si>
  <si>
    <t>Radiology (imaging)</t>
  </si>
  <si>
    <t>Rehabilitation Services</t>
  </si>
  <si>
    <t>Renal</t>
  </si>
  <si>
    <t>Out-patient Departments</t>
  </si>
  <si>
    <t>Accident and emergency</t>
  </si>
  <si>
    <t>Dermatology</t>
  </si>
  <si>
    <t>ENT and audiology</t>
  </si>
  <si>
    <t>Ophthalmolgy</t>
  </si>
  <si>
    <t>Oral surgery and Orthodontics</t>
  </si>
  <si>
    <t>Outpatients Dept</t>
  </si>
  <si>
    <t>Adult Day Care Unit</t>
  </si>
  <si>
    <t>Elderly</t>
  </si>
  <si>
    <t>Medium secure</t>
  </si>
  <si>
    <t>High Secure</t>
  </si>
  <si>
    <t>Low Secure</t>
  </si>
  <si>
    <t>Residential</t>
  </si>
  <si>
    <t>Education and training</t>
  </si>
  <si>
    <t>Teaching Accomodation</t>
  </si>
  <si>
    <t>Library</t>
  </si>
  <si>
    <t>Administration</t>
  </si>
  <si>
    <t>Offices</t>
  </si>
  <si>
    <t>Main entrance</t>
  </si>
  <si>
    <t>Security</t>
  </si>
  <si>
    <t>Retail</t>
  </si>
  <si>
    <t>Staff Facilities</t>
  </si>
  <si>
    <t>Service Facilities</t>
  </si>
  <si>
    <t>Boilerhouse and fuel storage</t>
  </si>
  <si>
    <t>Catering</t>
  </si>
  <si>
    <t>Kitchens</t>
  </si>
  <si>
    <t>Estates Maintenance</t>
  </si>
  <si>
    <t>Infrastructure</t>
  </si>
  <si>
    <t>Laundry</t>
  </si>
  <si>
    <t>other</t>
  </si>
  <si>
    <t>Sterile services</t>
  </si>
  <si>
    <t>Local Healthcare</t>
  </si>
  <si>
    <t>Health Authority Clinic</t>
  </si>
  <si>
    <t>Local Health Resource Centre</t>
  </si>
  <si>
    <t>Ambulance</t>
  </si>
  <si>
    <r>
      <t>Elemental Analysis Specification -</t>
    </r>
    <r>
      <rPr>
        <sz val="10"/>
        <rFont val="Arial"/>
        <family val="2"/>
      </rPr>
      <t xml:space="preserve"> </t>
    </r>
    <r>
      <rPr>
        <b/>
        <sz val="11"/>
        <rFont val="Arial"/>
        <family val="2"/>
      </rPr>
      <t>this relates only to the Cost Analysis provided</t>
    </r>
  </si>
  <si>
    <r>
      <t xml:space="preserve">This section is completed with the 'Elemental Cost analysis' by the </t>
    </r>
    <r>
      <rPr>
        <b/>
        <sz val="10"/>
        <rFont val="Arial"/>
        <family val="2"/>
      </rPr>
      <t>PSCP</t>
    </r>
    <r>
      <rPr>
        <sz val="10"/>
        <rFont val="Arial"/>
        <family val="2"/>
      </rPr>
      <t xml:space="preserve"> at the </t>
    </r>
    <r>
      <rPr>
        <b/>
        <sz val="10"/>
        <rFont val="Arial"/>
        <family val="2"/>
      </rPr>
      <t>Stage 4 start</t>
    </r>
    <r>
      <rPr>
        <sz val="10"/>
        <rFont val="Arial"/>
        <family val="2"/>
      </rPr>
      <t xml:space="preserve">. Identify all relevant </t>
    </r>
    <r>
      <rPr>
        <b/>
        <sz val="10"/>
        <rFont val="Arial"/>
        <family val="2"/>
      </rPr>
      <t>specification</t>
    </r>
    <r>
      <rPr>
        <sz val="10"/>
        <rFont val="Arial"/>
        <family val="2"/>
      </rPr>
      <t xml:space="preserve"> by ticking the check boxes in column E</t>
    </r>
  </si>
  <si>
    <t xml:space="preserve">1.    Substructure: </t>
  </si>
  <si>
    <t>Foundation:</t>
  </si>
  <si>
    <t>A.</t>
  </si>
  <si>
    <t>Traditional strip</t>
  </si>
  <si>
    <t>B.</t>
  </si>
  <si>
    <t>Trench fill</t>
  </si>
  <si>
    <t>C.</t>
  </si>
  <si>
    <t>Reinforced concrete (with basements)</t>
  </si>
  <si>
    <t>D.</t>
  </si>
  <si>
    <t>Reinforced concrete (without basements) strip/and beams</t>
  </si>
  <si>
    <t>E.</t>
  </si>
  <si>
    <t>Reinforced concrete (without basements) piers</t>
  </si>
  <si>
    <t>F.</t>
  </si>
  <si>
    <t>Reinforced concrete (without basement) raft</t>
  </si>
  <si>
    <t>G.</t>
  </si>
  <si>
    <t>Piled</t>
  </si>
  <si>
    <t>H.</t>
  </si>
  <si>
    <t>Vibroflotation</t>
  </si>
  <si>
    <t>2.1   Frame:</t>
  </si>
  <si>
    <t>Type:</t>
  </si>
  <si>
    <t>Reinforced concrete (insitu)</t>
  </si>
  <si>
    <t>Reinforced concrete (precast)</t>
  </si>
  <si>
    <t xml:space="preserve"> C.</t>
  </si>
  <si>
    <t>Light section steel</t>
  </si>
  <si>
    <t xml:space="preserve"> D.</t>
  </si>
  <si>
    <t>Heavy steel</t>
  </si>
  <si>
    <t>2.2    Upper Floors:</t>
  </si>
  <si>
    <t>Insitu concrete</t>
  </si>
  <si>
    <t>Precast concrete</t>
  </si>
  <si>
    <t>Prestressed concrete</t>
  </si>
  <si>
    <t>Prestressed concrete with structural topping.</t>
  </si>
  <si>
    <t>Coffered concrete</t>
  </si>
  <si>
    <r>
      <t>F.</t>
    </r>
    <r>
      <rPr>
        <sz val="7"/>
        <rFont val="Times New Roman"/>
        <family val="1"/>
      </rPr>
      <t/>
    </r>
  </si>
  <si>
    <t>Timber</t>
  </si>
  <si>
    <t xml:space="preserve">2.3    Roof:     </t>
  </si>
  <si>
    <t>Timber pitched</t>
  </si>
  <si>
    <t>Steel &amp; timber pitched</t>
  </si>
  <si>
    <t>Insitu concrete flat</t>
  </si>
  <si>
    <t>Precast concrete flat</t>
  </si>
  <si>
    <t>Timber flat</t>
  </si>
  <si>
    <t xml:space="preserve">2.4  Stairs and ramps: </t>
  </si>
  <si>
    <t>Structure:</t>
  </si>
  <si>
    <t>Metal</t>
  </si>
  <si>
    <r>
      <t>2.5</t>
    </r>
    <r>
      <rPr>
        <sz val="9"/>
        <color indexed="9"/>
        <rFont val="Arial"/>
        <family val="2"/>
      </rPr>
      <t xml:space="preserve">    </t>
    </r>
    <r>
      <rPr>
        <b/>
        <sz val="9"/>
        <color indexed="9"/>
        <rFont val="Arial"/>
        <family val="2"/>
      </rPr>
      <t>External walls:</t>
    </r>
    <r>
      <rPr>
        <sz val="9"/>
        <color indexed="9"/>
        <rFont val="Arial"/>
        <family val="2"/>
      </rPr>
      <t xml:space="preserve"> </t>
    </r>
  </si>
  <si>
    <t>External skin:</t>
  </si>
  <si>
    <t>Brickwork</t>
  </si>
  <si>
    <t>Rendered blockwork</t>
  </si>
  <si>
    <t>Fair faced blockwork</t>
  </si>
  <si>
    <t>Masonry (stonework etc.)</t>
  </si>
  <si>
    <t>Curtain walling &amp; patent glazing</t>
  </si>
  <si>
    <t>Precast cladding</t>
  </si>
  <si>
    <t>Timber cladding</t>
  </si>
  <si>
    <t>Tile/slate hung brickwork</t>
  </si>
  <si>
    <t>J.</t>
  </si>
  <si>
    <t>Metal cladding</t>
  </si>
  <si>
    <t>K.</t>
  </si>
  <si>
    <t>GRP cladding</t>
  </si>
  <si>
    <t>L.</t>
  </si>
  <si>
    <t>Other lightweight sheet cladding</t>
  </si>
  <si>
    <t>Internal skin:</t>
  </si>
  <si>
    <t>Integral with external material</t>
  </si>
  <si>
    <t>Brickwork/blockwork</t>
  </si>
  <si>
    <t>Fabricated timber</t>
  </si>
  <si>
    <t>Fabricated metalwork</t>
  </si>
  <si>
    <r>
      <t>2.6</t>
    </r>
    <r>
      <rPr>
        <sz val="9"/>
        <color indexed="9"/>
        <rFont val="Arial"/>
        <family val="2"/>
      </rPr>
      <t xml:space="preserve"> </t>
    </r>
    <r>
      <rPr>
        <b/>
        <sz val="9"/>
        <color indexed="9"/>
        <rFont val="Arial"/>
        <family val="2"/>
      </rPr>
      <t>Windows and External Doors</t>
    </r>
    <r>
      <rPr>
        <sz val="9"/>
        <color indexed="9"/>
        <rFont val="Arial"/>
        <family val="2"/>
      </rPr>
      <t/>
    </r>
  </si>
  <si>
    <t>Type</t>
  </si>
  <si>
    <t>Softwood</t>
  </si>
  <si>
    <t>Hardwood</t>
  </si>
  <si>
    <t>Aluminium</t>
  </si>
  <si>
    <t>Steel</t>
  </si>
  <si>
    <t>Composite</t>
  </si>
  <si>
    <t>Plastic/UPVC</t>
  </si>
  <si>
    <t xml:space="preserve">2.7 Internal walls and partitions </t>
  </si>
  <si>
    <t>Brickwork fair faced</t>
  </si>
  <si>
    <t>Blockwork</t>
  </si>
  <si>
    <t>Blockwork fair faced</t>
  </si>
  <si>
    <t>Timber studding &amp; plasterboard</t>
  </si>
  <si>
    <t>Metal studding &amp; plasterboard</t>
  </si>
  <si>
    <t>Proprietary partitions</t>
  </si>
  <si>
    <t>3.1     Wall finishes:</t>
  </si>
  <si>
    <r>
      <t>A.</t>
    </r>
    <r>
      <rPr>
        <sz val="7"/>
        <rFont val="Times New Roman"/>
        <family val="1"/>
      </rPr>
      <t/>
    </r>
  </si>
  <si>
    <t>Traditional insitu</t>
  </si>
  <si>
    <t>Dry lined plasterboard</t>
  </si>
  <si>
    <t>Sheet finishes</t>
  </si>
  <si>
    <t>Tile, slab and block</t>
  </si>
  <si>
    <t>Wall glaze</t>
  </si>
  <si>
    <t>Fair faced unfinished</t>
  </si>
  <si>
    <t>3.2      Floor finishes:</t>
  </si>
  <si>
    <t>PVC</t>
  </si>
  <si>
    <t>Ceramic</t>
  </si>
  <si>
    <t>Asphalt</t>
  </si>
  <si>
    <t>Carpet</t>
  </si>
  <si>
    <t>Other sheet</t>
  </si>
  <si>
    <t>Other tile, slab and block</t>
  </si>
  <si>
    <t>Other insitu</t>
  </si>
  <si>
    <t>3.3 Ceiling finishes:</t>
  </si>
  <si>
    <t>Plasterboard and finish</t>
  </si>
  <si>
    <r>
      <t>C.</t>
    </r>
    <r>
      <rPr>
        <sz val="7"/>
        <rFont val="Arial"/>
        <family val="2"/>
      </rPr>
      <t/>
    </r>
  </si>
  <si>
    <t>Suspended</t>
  </si>
  <si>
    <t>4.1     Fittings:</t>
  </si>
  <si>
    <t>Specification 1)</t>
  </si>
  <si>
    <t>General Fittings, Furnishings and Equipment</t>
  </si>
  <si>
    <t>Domestic Kitchen Fittings and Equipment</t>
  </si>
  <si>
    <t>Special Purpose Fittings, Furnishings and Equipment</t>
  </si>
  <si>
    <t>Signs/Notices</t>
  </si>
  <si>
    <t>Works of Art</t>
  </si>
  <si>
    <t>Non-Mechanical and Non-Electrical Equipment</t>
  </si>
  <si>
    <t>5.3 Disposal installation:</t>
  </si>
  <si>
    <t>Cast iron</t>
  </si>
  <si>
    <t>Plastic</t>
  </si>
  <si>
    <t>Special effluent pipes</t>
  </si>
  <si>
    <t>Copper</t>
  </si>
  <si>
    <t xml:space="preserve">5.4 Water installation: </t>
  </si>
  <si>
    <t>Coated steel</t>
  </si>
  <si>
    <t>Stainless steel</t>
  </si>
  <si>
    <t xml:space="preserve">5.5       Heat source: </t>
  </si>
  <si>
    <t>Fuel:</t>
  </si>
  <si>
    <t>Gas</t>
  </si>
  <si>
    <t>Oil</t>
  </si>
  <si>
    <t>Solid fuel</t>
  </si>
  <si>
    <t>Electricity</t>
  </si>
  <si>
    <t>Plant Type:</t>
  </si>
  <si>
    <t>Centralised</t>
  </si>
  <si>
    <t>Local to unit</t>
  </si>
  <si>
    <t>Linked to existing central plant</t>
  </si>
  <si>
    <t>5.6 Space heating and air treatment:</t>
  </si>
  <si>
    <t>Air Con:</t>
  </si>
  <si>
    <t>Heating only</t>
  </si>
  <si>
    <t>Comfort Cooling</t>
  </si>
  <si>
    <t>Air conditioning</t>
  </si>
  <si>
    <t>Heating:</t>
  </si>
  <si>
    <t>Warm air</t>
  </si>
  <si>
    <t>Radiators</t>
  </si>
  <si>
    <t>Natural convectors</t>
  </si>
  <si>
    <t>Fan converters</t>
  </si>
  <si>
    <t>Ceiling heating</t>
  </si>
  <si>
    <t>Pipe coils</t>
  </si>
  <si>
    <t>5.7    Ventilation:</t>
  </si>
  <si>
    <t>System type:</t>
  </si>
  <si>
    <t>Extract only</t>
  </si>
  <si>
    <t>Intake and Extract</t>
  </si>
  <si>
    <r>
      <t>5.8</t>
    </r>
    <r>
      <rPr>
        <sz val="9"/>
        <color indexed="9"/>
        <rFont val="Arial"/>
        <family val="2"/>
      </rPr>
      <t xml:space="preserve">     </t>
    </r>
    <r>
      <rPr>
        <b/>
        <sz val="9"/>
        <color indexed="9"/>
        <rFont val="Arial"/>
        <family val="2"/>
      </rPr>
      <t>Electrical installation:</t>
    </r>
  </si>
  <si>
    <t>Service:</t>
  </si>
  <si>
    <t>High voltage Supplies</t>
  </si>
  <si>
    <t>Low voltage Supplies</t>
  </si>
  <si>
    <t>Small Power</t>
  </si>
  <si>
    <t>Lighting Installations</t>
  </si>
  <si>
    <t>Specialist Lighting Installations</t>
  </si>
  <si>
    <t>Local Electricity Generation Systems</t>
  </si>
  <si>
    <r>
      <t>5.10</t>
    </r>
    <r>
      <rPr>
        <sz val="9"/>
        <color indexed="9"/>
        <rFont val="Arial"/>
        <family val="2"/>
      </rPr>
      <t xml:space="preserve">    </t>
    </r>
    <r>
      <rPr>
        <b/>
        <sz val="9"/>
        <color indexed="9"/>
        <rFont val="Arial"/>
        <family val="2"/>
      </rPr>
      <t>Lifts and conveyor installation:</t>
    </r>
  </si>
  <si>
    <t>Passenger</t>
  </si>
  <si>
    <t>Service</t>
  </si>
  <si>
    <t>Bed</t>
  </si>
  <si>
    <t>Mixed</t>
  </si>
  <si>
    <r>
      <t>5.11    Protective installations</t>
    </r>
    <r>
      <rPr>
        <sz val="9"/>
        <color indexed="9"/>
        <rFont val="Arial"/>
        <family val="2"/>
      </rPr>
      <t xml:space="preserve">: </t>
    </r>
  </si>
  <si>
    <t>Automatic Fire Suppression Systems</t>
  </si>
  <si>
    <t>Fire Fighting Installations</t>
  </si>
  <si>
    <t>Lightning Protection</t>
  </si>
  <si>
    <t xml:space="preserve">5.12 Communications: </t>
  </si>
  <si>
    <t>Communication System</t>
  </si>
  <si>
    <t>Security system</t>
  </si>
  <si>
    <t>Central Control/BMS</t>
  </si>
  <si>
    <t xml:space="preserve">5.13 Specialist Installations: </t>
  </si>
  <si>
    <t>Specialist Piped Supply Installations</t>
  </si>
  <si>
    <t>Specialist Refrigeration Systems</t>
  </si>
  <si>
    <t>Specialist Mechanical Installations</t>
  </si>
  <si>
    <t>Specialist Electrical/Electronic Installations</t>
  </si>
  <si>
    <t>Water Features</t>
  </si>
  <si>
    <t>11. Design Fees</t>
  </si>
  <si>
    <t>Novated Team</t>
  </si>
  <si>
    <t>Non novated team</t>
  </si>
  <si>
    <t>This section is completed by the PSCP during construction. It is required at the end of each calendar year.</t>
  </si>
  <si>
    <t>Identify the average number employed IN THE QUARTER including subcontractors. E.G 80 employed in January, 60 Employed in February and 40 employed in March = (80+60+40)/3 = 60 average no. employed in quarter</t>
  </si>
  <si>
    <t>Safety Accident Incident Rate (AIR)</t>
  </si>
  <si>
    <t>Year</t>
  </si>
  <si>
    <t>Jan - Mar</t>
  </si>
  <si>
    <t>April - June</t>
  </si>
  <si>
    <t>July - Sept</t>
  </si>
  <si>
    <t>Oct - Dec</t>
  </si>
  <si>
    <t>Yearly AIR</t>
  </si>
  <si>
    <t>*Note - Accidents are the number of reported accidents under RIDDOR (i.e over 7 day, major injuries and fatalities)</t>
  </si>
  <si>
    <t>Ave. No. Employed (in quarter)</t>
  </si>
  <si>
    <t>*Accidents</t>
  </si>
  <si>
    <t>Contract Details - PSCP Handover Stage</t>
  </si>
  <si>
    <r>
      <t xml:space="preserve">This section is </t>
    </r>
    <r>
      <rPr>
        <b/>
        <sz val="11"/>
        <rFont val="Arial"/>
        <family val="2"/>
      </rPr>
      <t>completed</t>
    </r>
    <r>
      <rPr>
        <sz val="11"/>
        <rFont val="Arial"/>
        <family val="2"/>
      </rPr>
      <t xml:space="preserve"> by the </t>
    </r>
    <r>
      <rPr>
        <b/>
        <sz val="11"/>
        <rFont val="Arial"/>
        <family val="2"/>
      </rPr>
      <t>PSCP</t>
    </r>
    <r>
      <rPr>
        <sz val="11"/>
        <rFont val="Arial"/>
        <family val="2"/>
      </rPr>
      <t xml:space="preserve"> at the Handover </t>
    </r>
    <r>
      <rPr>
        <b/>
        <sz val="11"/>
        <rFont val="Arial"/>
        <family val="2"/>
      </rPr>
      <t>Stage</t>
    </r>
    <r>
      <rPr>
        <sz val="11"/>
        <rFont val="Arial"/>
        <family val="2"/>
      </rPr>
      <t>. The Final Account will have to be agreed to complete the information.</t>
    </r>
  </si>
  <si>
    <t>HO.02</t>
  </si>
  <si>
    <t xml:space="preserve">Actual Completion Date * </t>
  </si>
  <si>
    <t>HO.03</t>
  </si>
  <si>
    <t>Agreement of Final Account</t>
  </si>
  <si>
    <t>Date Final account agreed.</t>
  </si>
  <si>
    <t>HO.04</t>
  </si>
  <si>
    <t>Adjustment to Phase 4 (construction) programme due to Compensation events</t>
  </si>
  <si>
    <t>Number of days adjustment to the completion date due to Compensation Events etc. (Positive are extensions to the Contract Period) If N/A enter 0.</t>
  </si>
  <si>
    <t>Costs</t>
  </si>
  <si>
    <t>HO.06</t>
  </si>
  <si>
    <t>Total value of agreed Compensation Events - ECC Clause 60</t>
  </si>
  <si>
    <t>Total cost of compensation events - all Phases</t>
  </si>
  <si>
    <t>HO.07</t>
  </si>
  <si>
    <t>Total value of Trust Gain share</t>
  </si>
  <si>
    <t>If the Trust have instructed additional works in anticipation of a saving provide details in comments</t>
  </si>
  <si>
    <t>HO.08</t>
  </si>
  <si>
    <t>FINAL ACCOUNT</t>
  </si>
  <si>
    <t>Actual out turn cost paid to PSCP (including Contractors Share)</t>
  </si>
  <si>
    <t>HO.09</t>
  </si>
  <si>
    <t>Client Satisfaction Score - Product</t>
  </si>
  <si>
    <t>Please select from the options presented</t>
  </si>
  <si>
    <t>(9)</t>
  </si>
  <si>
    <t>(7)</t>
  </si>
  <si>
    <t>(6) Neither satisfied or dissatisfied</t>
  </si>
  <si>
    <t>(5)</t>
  </si>
  <si>
    <t>(4)</t>
  </si>
  <si>
    <t>(3) Mostly dissatisfied</t>
  </si>
  <si>
    <t>(2)</t>
  </si>
  <si>
    <t xml:space="preserve">(1) Totally dissatisfied </t>
  </si>
  <si>
    <t>HO.10</t>
  </si>
  <si>
    <t>Defects score at handover</t>
  </si>
  <si>
    <t>Please select from the options presented. For the purpose of this assessment minor cosmetic faults and adjustments to HVAC system are not considered defects.</t>
  </si>
  <si>
    <t>8 - Some defects with no significant impact on client</t>
  </si>
  <si>
    <t>6 - some defects with some impact on client</t>
  </si>
  <si>
    <t>3 - Major defects with major impact on client</t>
  </si>
  <si>
    <t>1 - Totally defective</t>
  </si>
  <si>
    <t>HO.11</t>
  </si>
  <si>
    <t>General Comments - PSCP Handover Stage</t>
  </si>
  <si>
    <t>Client Satisfaction - Service</t>
  </si>
  <si>
    <r>
      <t xml:space="preserve">This section is </t>
    </r>
    <r>
      <rPr>
        <b/>
        <sz val="10"/>
        <rFont val="Arial"/>
        <family val="2"/>
      </rPr>
      <t>completed</t>
    </r>
    <r>
      <rPr>
        <sz val="10"/>
        <rFont val="Arial"/>
        <family val="2"/>
      </rPr>
      <t xml:space="preserve"> by the </t>
    </r>
    <r>
      <rPr>
        <b/>
        <sz val="10"/>
        <rFont val="Arial"/>
        <family val="2"/>
      </rPr>
      <t>Trust</t>
    </r>
    <r>
      <rPr>
        <sz val="10"/>
        <rFont val="Arial"/>
        <family val="2"/>
      </rPr>
      <t xml:space="preserve"> at the Handover </t>
    </r>
    <r>
      <rPr>
        <b/>
        <sz val="10"/>
        <rFont val="Arial"/>
        <family val="2"/>
      </rPr>
      <t xml:space="preserve">Stage. </t>
    </r>
    <r>
      <rPr>
        <sz val="10"/>
        <rFont val="Arial"/>
        <family val="2"/>
      </rPr>
      <t xml:space="preserve">Firstly rate the importance of </t>
    </r>
    <r>
      <rPr>
        <b/>
        <sz val="10"/>
        <rFont val="Arial"/>
        <family val="2"/>
      </rPr>
      <t>ALL</t>
    </r>
    <r>
      <rPr>
        <sz val="10"/>
        <rFont val="Arial"/>
        <family val="2"/>
      </rPr>
      <t xml:space="preserve"> questions to the Trust </t>
    </r>
    <r>
      <rPr>
        <b/>
        <sz val="10"/>
        <rFont val="Arial"/>
        <family val="2"/>
      </rPr>
      <t>USING THE FULL RANGE OF SCORING OPTIONS</t>
    </r>
    <r>
      <rPr>
        <sz val="10"/>
        <rFont val="Arial"/>
        <family val="2"/>
      </rPr>
      <t>.</t>
    </r>
  </si>
  <si>
    <t xml:space="preserve">Criteria          </t>
  </si>
  <si>
    <t>Score</t>
  </si>
  <si>
    <t>Questions look up</t>
  </si>
  <si>
    <t>How would the Trust score the PSCP's site compound, signage and facilities?</t>
  </si>
  <si>
    <t>How would the Trust score the cleanliness of the PSCP's site?</t>
  </si>
  <si>
    <t>How would the Trust score the PSCP's understanding of the Trust's business?</t>
  </si>
  <si>
    <t>How would the Trust score the PSCP's attitude and behaviour towards the Trust's customers?</t>
  </si>
  <si>
    <t>How would the Trust score co-operation amongst all the PSCP team members?</t>
  </si>
  <si>
    <t>How would the Trust score the PSCP's speed of response to Trust queries?</t>
  </si>
  <si>
    <t>How would the Trust score the PSCP's ability to resolve problems quickly?</t>
  </si>
  <si>
    <t>How would the Trust score the way the PSCP handled meetings with the Trust?</t>
  </si>
  <si>
    <t>How would the Trust score the PSCP consistency in meeting milestone dates?</t>
  </si>
  <si>
    <t>How would the Trust score the PSCP's reporting of financial &amp; management information to the Trust?</t>
  </si>
  <si>
    <t>How would the Trust score the PSCP's monitoring of expected H&amp;S Standards?</t>
  </si>
  <si>
    <t>How would the Trust score the expertise and competency of the PSCP personnel?</t>
  </si>
  <si>
    <t>How would the Trust, at Handover, score the quality of H&amp;S file information and training/instruction in new plant and equipment provided by the PSCP?</t>
  </si>
  <si>
    <t>BREEAM Post Construction Assessment</t>
  </si>
  <si>
    <r>
      <t xml:space="preserve">This section is completed by the </t>
    </r>
    <r>
      <rPr>
        <b/>
        <sz val="11"/>
        <rFont val="Arial"/>
        <family val="2"/>
      </rPr>
      <t>PSCP</t>
    </r>
    <r>
      <rPr>
        <sz val="11"/>
        <rFont val="Arial"/>
        <family val="2"/>
      </rPr>
      <t xml:space="preserve"> at the Handover</t>
    </r>
    <r>
      <rPr>
        <b/>
        <sz val="11"/>
        <rFont val="Arial"/>
        <family val="2"/>
      </rPr>
      <t xml:space="preserve"> Stage</t>
    </r>
  </si>
  <si>
    <t xml:space="preserve">Section: Spreadsheet for internal use data to be entered on-line </t>
  </si>
  <si>
    <t/>
  </si>
  <si>
    <t>Automatically complete once sheet 'Contract Details - PSCP FBC' filled in'</t>
  </si>
  <si>
    <t>P23 KPI Timeline</t>
  </si>
  <si>
    <t>ProCure23 KPIs: For information: explanation of the KPIs</t>
  </si>
  <si>
    <t>P23 Project Reference</t>
  </si>
  <si>
    <t>This is the reference number as per the P23</t>
  </si>
  <si>
    <r>
      <t xml:space="preserve">This section is completed by the </t>
    </r>
    <r>
      <rPr>
        <b/>
        <sz val="11"/>
        <rFont val="Arial"/>
        <family val="2"/>
      </rPr>
      <t>PSCP</t>
    </r>
    <r>
      <rPr>
        <sz val="11"/>
        <rFont val="Arial"/>
        <family val="2"/>
      </rPr>
      <t xml:space="preserve"> providing the Design Quality assessment available at the </t>
    </r>
    <r>
      <rPr>
        <b/>
        <sz val="11"/>
        <rFont val="Arial"/>
        <family val="2"/>
      </rPr>
      <t>Stage 4 Target Cost.</t>
    </r>
  </si>
  <si>
    <t>Stage 4 Construction</t>
  </si>
  <si>
    <t>Stage 1</t>
  </si>
  <si>
    <t>Stage 2</t>
  </si>
  <si>
    <t>Stage 3</t>
  </si>
  <si>
    <t>Stage 5 Handover</t>
  </si>
  <si>
    <r>
      <t xml:space="preserve">This section is completed by the </t>
    </r>
    <r>
      <rPr>
        <b/>
        <sz val="11"/>
        <rFont val="Arial"/>
        <family val="2"/>
      </rPr>
      <t>PSCP</t>
    </r>
    <r>
      <rPr>
        <sz val="11"/>
        <rFont val="Arial"/>
        <family val="2"/>
      </rPr>
      <t xml:space="preserve"> at the </t>
    </r>
    <r>
      <rPr>
        <b/>
        <sz val="11"/>
        <rFont val="Arial"/>
        <family val="2"/>
      </rPr>
      <t>Stage 4 start</t>
    </r>
  </si>
  <si>
    <t>ProCure23 Project Design and Pre-construction Fees Breakdown</t>
  </si>
  <si>
    <t>ECA Fees</t>
  </si>
  <si>
    <t>ECA prelims</t>
  </si>
  <si>
    <t>Breakdown of the PSCP and design fees</t>
  </si>
  <si>
    <t>Breakdown of the Preliminaries/site on costs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</si>
</sst>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42" formatCode="_-&quot;£&quot;* #,##0_-;\-&quot;£&quot;* #,##0_-;_-&quot;£&quot;* &quot;-&quot;_-;_-@_-"/>
    <numFmt numFmtId="43" formatCode="_-* #,##0.00_-;\-* #,##0.00_-;_-* &quot;-&quot;??_-;_-@_-"/>
    <numFmt numFmtId="164" formatCode="dd/mm/yy;@"/>
    <numFmt numFmtId="165" formatCode="0_ ;\-0\ "/>
    <numFmt numFmtId="166" formatCode="&quot;£&quot;#,##0"/>
    <numFmt numFmtId="167" formatCode="d\-mmm\-yy"/>
    <numFmt numFmtId="168" formatCode="#,##0_ ;\-#,##0\ "/>
    <numFmt numFmtId="169" formatCode="#,##0.00_ ;\-#,##0.00\ "/>
    <numFmt numFmtId="170" formatCode="&quot;£&quot;#,##0.00"/>
    <numFmt numFmtId="171" formatCode="0.0%"/>
    <numFmt numFmtId="172" formatCode="dd\ mmmm\ yyyy"/>
    <numFmt numFmtId="173" formatCode="_-* #,##0_-;\-* #,##0_-;_-* &quot;-&quot;??_-;_-@_-"/>
    <numFmt numFmtId="174" formatCode="0.000%"/>
    <numFmt numFmtId="175" formatCode="0.00000%"/>
    <numFmt numFmtId="176" formatCode="&quot;Appropriate PSCP fee percentage&quot;\ 0.00%"/>
    <numFmt numFmtId="177" formatCode="0.0000%"/>
    <numFmt numFmtId="178" formatCode="dd/mm/yy"/>
  </numFmts>
  <fonts count="53">
    <font>
      <sz val="11"/>
      <color theme="1"/>
      <name val="Calibri"/>
      <family val="2"/>
      <scheme val="minor"/>
    </font>
    <font>
      <b/>
      <sz val="11"/>
      <color theme="1"/>
      <name val="Calibri"/>
      <family val="2"/>
      <scheme val="minor"/>
    </font>
    <font>
      <u/>
      <sz val="11"/>
      <color theme="10"/>
      <name val="Calibri"/>
      <family val="2"/>
      <scheme val="minor"/>
    </font>
    <font>
      <b/>
      <sz val="11"/>
      <name val="Arial"/>
      <family val="2"/>
    </font>
    <font>
      <b/>
      <sz val="12"/>
      <color indexed="9"/>
      <name val="Arial"/>
      <family val="2"/>
    </font>
    <font>
      <b/>
      <sz val="12"/>
      <name val="Arial"/>
      <family val="2"/>
    </font>
    <font>
      <b/>
      <sz val="10"/>
      <name val="Arial"/>
      <family val="2"/>
    </font>
    <font>
      <sz val="10"/>
      <name val="Arial"/>
      <family val="2"/>
    </font>
    <font>
      <b/>
      <sz val="10"/>
      <color indexed="43"/>
      <name val="Arial"/>
      <family val="2"/>
    </font>
    <font>
      <b/>
      <strike/>
      <sz val="10"/>
      <name val="Arial"/>
      <family val="2"/>
    </font>
    <font>
      <b/>
      <sz val="10"/>
      <color indexed="9"/>
      <name val="Arial"/>
      <family val="2"/>
    </font>
    <font>
      <sz val="10"/>
      <name val="Arial"/>
    </font>
    <font>
      <b/>
      <sz val="11"/>
      <color indexed="9"/>
      <name val="Arial"/>
      <family val="2"/>
    </font>
    <font>
      <b/>
      <sz val="10"/>
      <color indexed="13"/>
      <name val="Arial"/>
      <family val="2"/>
    </font>
    <font>
      <sz val="8"/>
      <name val="Arial"/>
      <family val="2"/>
    </font>
    <font>
      <u/>
      <sz val="10"/>
      <name val="Arial"/>
      <family val="2"/>
    </font>
    <font>
      <b/>
      <u/>
      <sz val="10"/>
      <name val="Arial"/>
      <family val="2"/>
    </font>
    <font>
      <i/>
      <sz val="10"/>
      <color indexed="63"/>
      <name val="Arial"/>
      <family val="2"/>
    </font>
    <font>
      <b/>
      <i/>
      <sz val="10"/>
      <color indexed="63"/>
      <name val="Arial"/>
      <family val="2"/>
    </font>
    <font>
      <b/>
      <sz val="14"/>
      <name val="Arial"/>
      <family val="2"/>
    </font>
    <font>
      <sz val="11"/>
      <name val="Arial"/>
      <family val="2"/>
    </font>
    <font>
      <sz val="11"/>
      <color indexed="12"/>
      <name val="Arial"/>
      <family val="2"/>
    </font>
    <font>
      <i/>
      <sz val="10"/>
      <color indexed="12"/>
      <name val="Arial"/>
      <family val="2"/>
    </font>
    <font>
      <sz val="8"/>
      <name val="Arial"/>
    </font>
    <font>
      <sz val="10"/>
      <name val="Tahoma"/>
      <family val="2"/>
    </font>
    <font>
      <sz val="12"/>
      <color indexed="9"/>
      <name val="Arial"/>
      <family val="2"/>
    </font>
    <font>
      <sz val="9"/>
      <name val="Arial"/>
      <family val="2"/>
    </font>
    <font>
      <b/>
      <i/>
      <sz val="10"/>
      <name val="Arial"/>
      <family val="2"/>
    </font>
    <font>
      <b/>
      <sz val="9"/>
      <name val="Arial"/>
      <family val="2"/>
    </font>
    <font>
      <sz val="10"/>
      <name val="MS Sans Serif"/>
    </font>
    <font>
      <sz val="10"/>
      <name val="MS Sans Serif"/>
      <family val="2"/>
    </font>
    <font>
      <sz val="10"/>
      <name val="Tahoma"/>
    </font>
    <font>
      <b/>
      <sz val="8"/>
      <name val="Arial"/>
      <family val="2"/>
    </font>
    <font>
      <b/>
      <sz val="11"/>
      <color indexed="43"/>
      <name val="Arial"/>
      <family val="2"/>
    </font>
    <font>
      <sz val="10"/>
      <name val="Optima"/>
    </font>
    <font>
      <b/>
      <sz val="12"/>
      <color rgb="FFFF0000"/>
      <name val="Arial"/>
      <family val="2"/>
    </font>
    <font>
      <sz val="10"/>
      <color rgb="FFFF0000"/>
      <name val="Arial"/>
      <family val="2"/>
    </font>
    <font>
      <sz val="12"/>
      <name val="Arial"/>
      <family val="2"/>
    </font>
    <font>
      <sz val="7"/>
      <color rgb="FF666666"/>
      <name val="Arial"/>
      <family val="2"/>
    </font>
    <font>
      <b/>
      <sz val="10"/>
      <name val="Optima"/>
    </font>
    <font>
      <sz val="8"/>
      <name val="Tahoma"/>
      <family val="2"/>
    </font>
    <font>
      <b/>
      <sz val="9"/>
      <color indexed="9"/>
      <name val="Arial"/>
      <family val="2"/>
    </font>
    <font>
      <sz val="10"/>
      <color indexed="9"/>
      <name val="Arial"/>
      <family val="2"/>
    </font>
    <font>
      <sz val="7"/>
      <name val="Times New Roman"/>
      <family val="1"/>
    </font>
    <font>
      <sz val="9"/>
      <color indexed="9"/>
      <name val="Arial"/>
      <family val="2"/>
    </font>
    <font>
      <sz val="7"/>
      <name val="Arial"/>
      <family val="2"/>
    </font>
    <font>
      <b/>
      <i/>
      <sz val="10"/>
      <color indexed="10"/>
      <name val="Arial"/>
      <family val="2"/>
    </font>
    <font>
      <sz val="9"/>
      <name val="Arial"/>
    </font>
    <font>
      <b/>
      <sz val="10"/>
      <color indexed="10"/>
      <name val="Arial"/>
      <family val="2"/>
    </font>
    <font>
      <b/>
      <sz val="10"/>
      <color theme="1"/>
      <name val="Arial"/>
      <family val="2"/>
    </font>
    <font>
      <b/>
      <sz val="10"/>
      <color rgb="FF000000"/>
      <name val="Arial"/>
      <family val="2"/>
    </font>
    <font>
      <sz val="10"/>
      <color theme="1"/>
      <name val="Arial"/>
      <family val="2"/>
    </font>
    <font>
      <sz val="10"/>
      <color rgb="FF000000"/>
      <name val="Arial"/>
      <family val="2"/>
    </font>
  </fonts>
  <fills count="9">
    <fill>
      <patternFill patternType="none"/>
    </fill>
    <fill>
      <patternFill patternType="gray125"/>
    </fill>
    <fill>
      <patternFill patternType="solid">
        <fgColor theme="0" tint="-0.249977111117893"/>
        <bgColor indexed="64"/>
      </patternFill>
    </fill>
    <fill>
      <patternFill patternType="solid">
        <fgColor indexed="57"/>
        <bgColor indexed="64"/>
      </patternFill>
    </fill>
    <fill>
      <patternFill patternType="solid">
        <fgColor indexed="55"/>
        <bgColor indexed="64"/>
      </patternFill>
    </fill>
    <fill>
      <patternFill patternType="solid">
        <fgColor indexed="22"/>
        <bgColor indexed="64"/>
      </patternFill>
    </fill>
    <fill>
      <patternFill patternType="solid">
        <fgColor theme="0" tint="-0.14999847407452621"/>
        <bgColor indexed="64"/>
      </patternFill>
    </fill>
    <fill>
      <patternFill patternType="solid">
        <fgColor theme="7" tint="0.59999389629810485"/>
        <bgColor indexed="64"/>
      </patternFill>
    </fill>
    <fill>
      <patternFill patternType="solid">
        <fgColor rgb="FFC6D9F1"/>
        <bgColor indexed="64"/>
      </patternFill>
    </fill>
  </fills>
  <borders count="4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23"/>
      </top>
      <bottom style="thin">
        <color indexed="23"/>
      </bottom>
      <diagonal/>
    </border>
    <border>
      <left/>
      <right/>
      <top style="thin">
        <color indexed="23"/>
      </top>
      <bottom/>
      <diagonal/>
    </border>
    <border>
      <left/>
      <right/>
      <top/>
      <bottom style="thin">
        <color indexed="23"/>
      </bottom>
      <diagonal/>
    </border>
    <border>
      <left/>
      <right style="thin">
        <color indexed="64"/>
      </right>
      <top style="thin">
        <color indexed="23"/>
      </top>
      <bottom style="thin">
        <color indexed="23"/>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46"/>
      </bottom>
      <diagonal/>
    </border>
    <border>
      <left style="medium">
        <color indexed="46"/>
      </left>
      <right style="thin">
        <color indexed="64"/>
      </right>
      <top/>
      <bottom style="thin">
        <color indexed="64"/>
      </bottom>
      <diagonal/>
    </border>
    <border>
      <left style="thin">
        <color indexed="64"/>
      </left>
      <right style="thin">
        <color indexed="64"/>
      </right>
      <top style="medium">
        <color indexed="46"/>
      </top>
      <bottom/>
      <diagonal/>
    </border>
    <border>
      <left style="thin">
        <color indexed="46"/>
      </left>
      <right style="medium">
        <color indexed="46"/>
      </right>
      <top style="medium">
        <color indexed="46"/>
      </top>
      <bottom style="medium">
        <color indexed="46"/>
      </bottom>
      <diagonal/>
    </border>
    <border>
      <left/>
      <right style="thin">
        <color indexed="46"/>
      </right>
      <top style="thin">
        <color indexed="64"/>
      </top>
      <bottom style="thin">
        <color indexed="64"/>
      </bottom>
      <diagonal/>
    </border>
    <border>
      <left style="thin">
        <color indexed="46"/>
      </left>
      <right style="medium">
        <color indexed="46"/>
      </right>
      <top style="thin">
        <color indexed="46"/>
      </top>
      <bottom/>
      <diagonal/>
    </border>
    <border>
      <left style="thin">
        <color indexed="64"/>
      </left>
      <right style="medium">
        <color indexed="46"/>
      </right>
      <top style="thin">
        <color indexed="46"/>
      </top>
      <bottom style="thin">
        <color indexed="46"/>
      </bottom>
      <diagonal/>
    </border>
    <border>
      <left style="thin">
        <color indexed="64"/>
      </left>
      <right style="medium">
        <color indexed="46"/>
      </right>
      <top style="medium">
        <color indexed="46"/>
      </top>
      <bottom style="medium">
        <color indexed="46"/>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46"/>
      </left>
      <right style="medium">
        <color indexed="46"/>
      </right>
      <top style="thin">
        <color indexed="46"/>
      </top>
      <bottom style="medium">
        <color indexed="46"/>
      </bottom>
      <diagonal/>
    </border>
    <border>
      <left style="thin">
        <color indexed="46"/>
      </left>
      <right/>
      <top style="thin">
        <color indexed="46"/>
      </top>
      <bottom style="medium">
        <color indexed="46"/>
      </bottom>
      <diagonal/>
    </border>
    <border>
      <left/>
      <right/>
      <top style="thin">
        <color indexed="46"/>
      </top>
      <bottom style="medium">
        <color indexed="46"/>
      </bottom>
      <diagonal/>
    </border>
    <border>
      <left/>
      <right style="medium">
        <color indexed="46"/>
      </right>
      <top style="thin">
        <color indexed="46"/>
      </top>
      <bottom style="medium">
        <color indexed="46"/>
      </bottom>
      <diagonal/>
    </border>
    <border>
      <left style="thin">
        <color indexed="31"/>
      </left>
      <right style="medium">
        <color indexed="31"/>
      </right>
      <top style="thin">
        <color indexed="31"/>
      </top>
      <bottom style="medium">
        <color indexed="31"/>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right/>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bottom/>
      <diagonal/>
    </border>
    <border>
      <left style="medium">
        <color rgb="FF000000"/>
      </left>
      <right style="medium">
        <color rgb="FF000000"/>
      </right>
      <top style="medium">
        <color rgb="FF000000"/>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10">
    <xf numFmtId="0" fontId="0" fillId="0" borderId="0"/>
    <xf numFmtId="0" fontId="2" fillId="0" borderId="0" applyNumberFormat="0" applyFill="0" applyBorder="0" applyAlignment="0" applyProtection="0"/>
    <xf numFmtId="0" fontId="11" fillId="0" borderId="0"/>
    <xf numFmtId="9" fontId="11" fillId="0" borderId="0" applyFont="0" applyFill="0" applyBorder="0" applyAlignment="0" applyProtection="0"/>
    <xf numFmtId="0" fontId="29" fillId="0" borderId="0"/>
    <xf numFmtId="0" fontId="31" fillId="0" borderId="0"/>
    <xf numFmtId="0" fontId="34" fillId="0" borderId="0"/>
    <xf numFmtId="43" fontId="34" fillId="0" borderId="0" applyFont="0" applyFill="0" applyBorder="0" applyAlignment="0" applyProtection="0"/>
    <xf numFmtId="9" fontId="34" fillId="0" borderId="0" applyFont="0" applyFill="0" applyBorder="0" applyAlignment="0" applyProtection="0"/>
    <xf numFmtId="0" fontId="7" fillId="0" borderId="0"/>
  </cellStyleXfs>
  <cellXfs count="756">
    <xf numFmtId="0" fontId="0" fillId="0" borderId="0" xfId="0"/>
    <xf numFmtId="0" fontId="3" fillId="2" borderId="1" xfId="0" applyFont="1" applyFill="1" applyBorder="1" applyAlignment="1">
      <alignment vertical="center"/>
    </xf>
    <xf numFmtId="0" fontId="4" fillId="2" borderId="2" xfId="0" applyFont="1" applyFill="1" applyBorder="1" applyAlignment="1">
      <alignment vertical="center"/>
    </xf>
    <xf numFmtId="0" fontId="7" fillId="0" borderId="4" xfId="0" applyFont="1" applyBorder="1" applyAlignment="1">
      <alignment vertical="center" wrapText="1"/>
    </xf>
    <xf numFmtId="0" fontId="7" fillId="0" borderId="4" xfId="0" applyFont="1" applyBorder="1" applyAlignment="1">
      <alignment horizontal="left" vertical="center" wrapText="1"/>
    </xf>
    <xf numFmtId="164" fontId="9" fillId="0" borderId="2" xfId="0" applyNumberFormat="1" applyFont="1" applyBorder="1" applyAlignment="1">
      <alignment horizontal="center" vertical="center"/>
    </xf>
    <xf numFmtId="0" fontId="7" fillId="0" borderId="2" xfId="0" applyFont="1" applyBorder="1" applyAlignment="1">
      <alignment vertical="center"/>
    </xf>
    <xf numFmtId="0" fontId="7" fillId="0" borderId="4" xfId="0" applyFont="1" applyBorder="1" applyAlignment="1">
      <alignment vertical="center"/>
    </xf>
    <xf numFmtId="0" fontId="7" fillId="0" borderId="2" xfId="0" applyFont="1" applyBorder="1" applyAlignment="1">
      <alignment horizontal="center" vertical="center"/>
    </xf>
    <xf numFmtId="0" fontId="0" fillId="0" borderId="2" xfId="0" applyBorder="1"/>
    <xf numFmtId="164" fontId="10" fillId="0" borderId="3" xfId="0" applyNumberFormat="1" applyFont="1" applyBorder="1" applyAlignment="1">
      <alignment horizontal="center" vertical="center"/>
    </xf>
    <xf numFmtId="0" fontId="6" fillId="0" borderId="2" xfId="0" applyFont="1" applyBorder="1" applyAlignment="1">
      <alignment horizontal="center" vertical="center"/>
    </xf>
    <xf numFmtId="0" fontId="0" fillId="0" borderId="5" xfId="0" applyBorder="1" applyAlignment="1">
      <alignment horizontal="center" vertical="center" wrapText="1"/>
    </xf>
    <xf numFmtId="0" fontId="7" fillId="0" borderId="6" xfId="0" applyFont="1" applyBorder="1" applyAlignment="1">
      <alignment horizontal="center" vertical="center" wrapText="1"/>
    </xf>
    <xf numFmtId="0" fontId="7" fillId="0" borderId="11" xfId="0" applyFont="1" applyBorder="1" applyAlignment="1">
      <alignment vertical="center"/>
    </xf>
    <xf numFmtId="0" fontId="7" fillId="0" borderId="11" xfId="0" applyFont="1" applyBorder="1" applyAlignment="1">
      <alignment horizontal="left" vertical="center" wrapText="1"/>
    </xf>
    <xf numFmtId="164" fontId="9" fillId="0" borderId="10" xfId="0" applyNumberFormat="1" applyFont="1" applyBorder="1" applyAlignment="1">
      <alignment horizontal="center" vertical="center"/>
    </xf>
    <xf numFmtId="164" fontId="9" fillId="0" borderId="12" xfId="0" applyNumberFormat="1" applyFont="1" applyBorder="1" applyAlignment="1">
      <alignment horizontal="center" vertical="center"/>
    </xf>
    <xf numFmtId="0" fontId="7" fillId="0" borderId="12" xfId="0" applyFont="1" applyBorder="1" applyAlignment="1">
      <alignment horizontal="center" vertical="center"/>
    </xf>
    <xf numFmtId="0" fontId="9" fillId="0" borderId="2" xfId="0" applyFont="1" applyBorder="1" applyAlignment="1">
      <alignment horizontal="center" vertical="center" wrapText="1"/>
    </xf>
    <xf numFmtId="164" fontId="9" fillId="0" borderId="3" xfId="0" applyNumberFormat="1" applyFont="1" applyBorder="1" applyAlignment="1">
      <alignment horizontal="center" vertical="center"/>
    </xf>
    <xf numFmtId="0" fontId="6" fillId="0" borderId="3" xfId="0" applyFont="1" applyBorder="1" applyAlignment="1">
      <alignment horizontal="center" vertical="center"/>
    </xf>
    <xf numFmtId="0" fontId="10" fillId="0" borderId="12" xfId="0" applyFont="1" applyBorder="1" applyAlignment="1">
      <alignment horizontal="center" vertical="center"/>
    </xf>
    <xf numFmtId="0" fontId="7" fillId="0" borderId="0" xfId="0" applyFont="1"/>
    <xf numFmtId="0" fontId="7" fillId="0" borderId="0" xfId="0" applyFont="1" applyAlignment="1">
      <alignment vertical="center"/>
    </xf>
    <xf numFmtId="10" fontId="6" fillId="0" borderId="2" xfId="3" applyNumberFormat="1" applyFont="1" applyFill="1" applyBorder="1" applyAlignment="1">
      <alignment horizontal="right" vertical="center"/>
    </xf>
    <xf numFmtId="10" fontId="6" fillId="0" borderId="3" xfId="3" applyNumberFormat="1" applyFont="1" applyFill="1" applyBorder="1" applyAlignment="1">
      <alignment horizontal="right" vertical="center"/>
    </xf>
    <xf numFmtId="10" fontId="7" fillId="0" borderId="0" xfId="3" applyNumberFormat="1" applyFont="1" applyFill="1" applyBorder="1" applyAlignment="1">
      <alignment horizontal="right" vertical="center"/>
    </xf>
    <xf numFmtId="0" fontId="7" fillId="0" borderId="11" xfId="0" applyFont="1" applyBorder="1" applyAlignment="1">
      <alignment vertical="center" wrapText="1"/>
    </xf>
    <xf numFmtId="0" fontId="6" fillId="0" borderId="10" xfId="0" applyFont="1" applyBorder="1" applyAlignment="1">
      <alignment horizontal="center" vertical="center"/>
    </xf>
    <xf numFmtId="0" fontId="12" fillId="4" borderId="0" xfId="0" applyFont="1" applyFill="1" applyAlignment="1">
      <alignment vertical="center"/>
    </xf>
    <xf numFmtId="0" fontId="10" fillId="4" borderId="0" xfId="0" applyFont="1" applyFill="1" applyAlignment="1">
      <alignment vertical="center" wrapText="1"/>
    </xf>
    <xf numFmtId="0" fontId="10" fillId="0" borderId="0" xfId="0" applyFont="1" applyAlignment="1">
      <alignment vertical="center" wrapText="1"/>
    </xf>
    <xf numFmtId="0" fontId="10" fillId="4" borderId="0" xfId="0" applyFont="1" applyFill="1" applyAlignment="1">
      <alignment horizontal="center" vertical="center"/>
    </xf>
    <xf numFmtId="0" fontId="10" fillId="4" borderId="0" xfId="0" applyFont="1" applyFill="1" applyAlignment="1">
      <alignment horizontal="center" vertical="center" wrapText="1"/>
    </xf>
    <xf numFmtId="0" fontId="7" fillId="0" borderId="13" xfId="0" applyFont="1" applyBorder="1" applyAlignment="1">
      <alignment horizontal="center" vertical="center"/>
    </xf>
    <xf numFmtId="0" fontId="6" fillId="0" borderId="13" xfId="0" applyFont="1" applyBorder="1" applyAlignment="1">
      <alignment vertical="center" wrapText="1"/>
    </xf>
    <xf numFmtId="0" fontId="7" fillId="0" borderId="13" xfId="0" applyFont="1" applyBorder="1" applyAlignment="1">
      <alignment vertical="center" wrapText="1"/>
    </xf>
    <xf numFmtId="0" fontId="14" fillId="0" borderId="13" xfId="0" applyFont="1" applyBorder="1" applyAlignment="1">
      <alignment vertical="center" wrapText="1"/>
    </xf>
    <xf numFmtId="165" fontId="14" fillId="0" borderId="13" xfId="0" applyNumberFormat="1" applyFont="1" applyBorder="1" applyAlignment="1">
      <alignment vertical="center" wrapText="1"/>
    </xf>
    <xf numFmtId="2" fontId="14" fillId="0" borderId="13" xfId="0" applyNumberFormat="1" applyFont="1" applyBorder="1" applyAlignment="1">
      <alignment vertical="center" wrapText="1"/>
    </xf>
    <xf numFmtId="0" fontId="7" fillId="0" borderId="13" xfId="0" applyFont="1" applyBorder="1" applyAlignment="1">
      <alignment vertical="center"/>
    </xf>
    <xf numFmtId="0" fontId="15" fillId="0" borderId="13" xfId="0" quotePrefix="1" applyFont="1" applyBorder="1" applyAlignment="1">
      <alignment horizontal="center" vertical="center" wrapText="1"/>
    </xf>
    <xf numFmtId="166" fontId="7" fillId="0" borderId="13" xfId="0" applyNumberFormat="1" applyFont="1" applyBorder="1" applyAlignment="1">
      <alignment vertical="center"/>
    </xf>
    <xf numFmtId="0" fontId="7" fillId="0" borderId="0" xfId="0" applyFont="1" applyAlignment="1">
      <alignment horizontal="center" vertical="center"/>
    </xf>
    <xf numFmtId="0" fontId="7" fillId="0" borderId="14" xfId="0" applyFont="1" applyBorder="1" applyAlignment="1">
      <alignment horizontal="center" vertical="center"/>
    </xf>
    <xf numFmtId="0" fontId="6" fillId="0" borderId="14" xfId="0" applyFont="1" applyBorder="1" applyAlignment="1">
      <alignment horizontal="left" vertical="center" wrapText="1"/>
    </xf>
    <xf numFmtId="49" fontId="7" fillId="0" borderId="0" xfId="0" applyNumberFormat="1" applyFont="1" applyAlignment="1">
      <alignment horizontal="center" vertical="center"/>
    </xf>
    <xf numFmtId="0" fontId="7" fillId="0" borderId="0" xfId="0" applyFont="1" applyAlignment="1">
      <alignment vertical="center" wrapText="1"/>
    </xf>
    <xf numFmtId="0" fontId="6" fillId="0" borderId="14" xfId="0" applyFont="1" applyBorder="1" applyAlignment="1">
      <alignment vertical="center"/>
    </xf>
    <xf numFmtId="166" fontId="7" fillId="0" borderId="14" xfId="0" applyNumberFormat="1" applyFont="1" applyBorder="1" applyAlignment="1">
      <alignment vertical="center"/>
    </xf>
    <xf numFmtId="0" fontId="16" fillId="0" borderId="0" xfId="0" applyFont="1" applyAlignment="1">
      <alignment horizontal="center" vertical="center"/>
    </xf>
    <xf numFmtId="9" fontId="7" fillId="0" borderId="0" xfId="0" applyNumberFormat="1" applyFont="1" applyAlignment="1">
      <alignment horizontal="center" vertical="center"/>
    </xf>
    <xf numFmtId="49" fontId="7" fillId="0" borderId="15" xfId="0" applyNumberFormat="1" applyFont="1" applyBorder="1" applyAlignment="1">
      <alignment horizontal="center" vertical="center"/>
    </xf>
    <xf numFmtId="0" fontId="7" fillId="0" borderId="15" xfId="0" applyFont="1" applyBorder="1" applyAlignment="1">
      <alignment vertical="center" wrapText="1"/>
    </xf>
    <xf numFmtId="0" fontId="6" fillId="0" borderId="1" xfId="0" applyFont="1" applyBorder="1" applyAlignment="1">
      <alignment horizontal="right" vertical="center" wrapText="1"/>
    </xf>
    <xf numFmtId="0" fontId="15" fillId="0" borderId="15" xfId="0" quotePrefix="1" applyFont="1" applyBorder="1" applyAlignment="1">
      <alignment horizontal="center" vertical="center"/>
    </xf>
    <xf numFmtId="166" fontId="7" fillId="0" borderId="15" xfId="0" applyNumberFormat="1" applyFont="1" applyBorder="1" applyAlignment="1">
      <alignment vertical="center"/>
    </xf>
    <xf numFmtId="3" fontId="7" fillId="0" borderId="0" xfId="0" applyNumberFormat="1" applyFont="1" applyAlignment="1">
      <alignment vertical="center" wrapText="1"/>
    </xf>
    <xf numFmtId="49" fontId="7" fillId="0" borderId="14" xfId="0" applyNumberFormat="1" applyFont="1" applyBorder="1" applyAlignment="1">
      <alignment horizontal="center" vertical="center"/>
    </xf>
    <xf numFmtId="0" fontId="7" fillId="0" borderId="15" xfId="0" applyFont="1" applyBorder="1" applyAlignment="1">
      <alignment vertical="center"/>
    </xf>
    <xf numFmtId="0" fontId="7" fillId="0" borderId="14" xfId="0" applyFont="1" applyBorder="1" applyAlignment="1">
      <alignment vertical="center"/>
    </xf>
    <xf numFmtId="49" fontId="7" fillId="0" borderId="13" xfId="0" applyNumberFormat="1" applyFont="1" applyBorder="1" applyAlignment="1">
      <alignment horizontal="center" vertical="center"/>
    </xf>
    <xf numFmtId="0" fontId="6" fillId="0" borderId="1" xfId="0" applyFont="1" applyBorder="1" applyAlignment="1">
      <alignment horizontal="right" vertical="center"/>
    </xf>
    <xf numFmtId="0" fontId="7" fillId="0" borderId="0" xfId="0" quotePrefix="1" applyFont="1" applyAlignment="1">
      <alignment vertical="center"/>
    </xf>
    <xf numFmtId="0" fontId="16" fillId="0" borderId="0" xfId="0" applyFont="1" applyAlignment="1">
      <alignment vertical="center"/>
    </xf>
    <xf numFmtId="0" fontId="6" fillId="0" borderId="0" xfId="0" applyFont="1" applyAlignment="1">
      <alignment horizontal="center" vertical="center"/>
    </xf>
    <xf numFmtId="10" fontId="15" fillId="0" borderId="13" xfId="0" quotePrefix="1" applyNumberFormat="1" applyFont="1" applyBorder="1" applyAlignment="1">
      <alignment horizontal="center" vertical="center" wrapText="1"/>
    </xf>
    <xf numFmtId="15" fontId="7" fillId="0" borderId="13" xfId="0" applyNumberFormat="1" applyFont="1" applyBorder="1" applyAlignment="1">
      <alignment vertical="center" wrapText="1"/>
    </xf>
    <xf numFmtId="15" fontId="7" fillId="0" borderId="0" xfId="0" applyNumberFormat="1" applyFont="1" applyAlignment="1">
      <alignment vertical="center"/>
    </xf>
    <xf numFmtId="0" fontId="7" fillId="0" borderId="13" xfId="0" applyFont="1" applyBorder="1" applyAlignment="1">
      <alignment horizontal="center" vertical="center" wrapText="1"/>
    </xf>
    <xf numFmtId="0" fontId="7" fillId="0" borderId="0" xfId="0" applyFont="1" applyAlignment="1">
      <alignment horizontal="left" vertical="center"/>
    </xf>
    <xf numFmtId="9" fontId="6" fillId="0" borderId="0" xfId="0" applyNumberFormat="1" applyFont="1" applyAlignment="1">
      <alignment horizontal="center" vertical="center"/>
    </xf>
    <xf numFmtId="0" fontId="7" fillId="0" borderId="14" xfId="0" applyFont="1" applyBorder="1" applyAlignment="1">
      <alignment vertical="center" wrapText="1"/>
    </xf>
    <xf numFmtId="15" fontId="7" fillId="0" borderId="14" xfId="0" applyNumberFormat="1" applyFont="1" applyBorder="1" applyAlignment="1">
      <alignment vertical="center" wrapText="1"/>
    </xf>
    <xf numFmtId="0" fontId="6" fillId="0" borderId="0" xfId="0" applyFont="1" applyAlignment="1">
      <alignment horizontal="center" vertical="center" wrapText="1"/>
    </xf>
    <xf numFmtId="0" fontId="6" fillId="0" borderId="0" xfId="0" applyFont="1" applyAlignment="1">
      <alignment horizontal="left" vertical="center" wrapText="1"/>
    </xf>
    <xf numFmtId="0" fontId="15" fillId="0" borderId="13" xfId="0" quotePrefix="1" applyFont="1" applyBorder="1" applyAlignment="1">
      <alignment horizontal="center" vertical="center"/>
    </xf>
    <xf numFmtId="0" fontId="7" fillId="0" borderId="13" xfId="0" applyFont="1" applyBorder="1" applyAlignment="1">
      <alignment horizontal="left" vertical="center"/>
    </xf>
    <xf numFmtId="15" fontId="7" fillId="0" borderId="13" xfId="0" applyNumberFormat="1" applyFont="1" applyBorder="1" applyAlignment="1">
      <alignment horizontal="center" vertical="center"/>
    </xf>
    <xf numFmtId="15" fontId="7" fillId="0" borderId="13" xfId="0" applyNumberFormat="1" applyFont="1" applyBorder="1" applyAlignment="1">
      <alignment vertical="center"/>
    </xf>
    <xf numFmtId="0" fontId="3" fillId="2" borderId="2" xfId="0" applyFont="1" applyFill="1" applyBorder="1" applyAlignment="1">
      <alignment vertical="center"/>
    </xf>
    <xf numFmtId="0" fontId="6" fillId="2" borderId="2" xfId="0" applyFont="1" applyFill="1" applyBorder="1" applyAlignment="1">
      <alignment vertical="center" wrapText="1"/>
    </xf>
    <xf numFmtId="49" fontId="3" fillId="2" borderId="3" xfId="0" applyNumberFormat="1" applyFont="1" applyFill="1" applyBorder="1" applyAlignment="1" applyProtection="1">
      <alignment horizontal="center" vertical="center" wrapText="1"/>
      <protection locked="0"/>
    </xf>
    <xf numFmtId="0" fontId="7" fillId="0" borderId="12" xfId="0" applyFont="1" applyBorder="1" applyAlignment="1">
      <alignment horizontal="right" vertical="center" wrapText="1"/>
    </xf>
    <xf numFmtId="0" fontId="6" fillId="0" borderId="0" xfId="0" applyFont="1" applyAlignment="1">
      <alignment horizontal="right" wrapText="1"/>
    </xf>
    <xf numFmtId="0" fontId="6" fillId="0" borderId="0" xfId="0" applyFont="1"/>
    <xf numFmtId="0" fontId="6" fillId="0" borderId="12" xfId="0" applyFont="1" applyBorder="1" applyAlignment="1">
      <alignment horizontal="left" vertical="center"/>
    </xf>
    <xf numFmtId="0" fontId="7" fillId="0" borderId="12" xfId="0" applyFont="1" applyBorder="1" applyAlignment="1">
      <alignment vertical="center"/>
    </xf>
    <xf numFmtId="49" fontId="4" fillId="0" borderId="12" xfId="0" applyNumberFormat="1" applyFont="1" applyBorder="1" applyAlignment="1">
      <alignment horizontal="left" vertical="center"/>
    </xf>
    <xf numFmtId="0" fontId="6" fillId="0" borderId="0" xfId="0" applyFont="1" applyAlignment="1">
      <alignment horizontal="left" wrapText="1"/>
    </xf>
    <xf numFmtId="0" fontId="7" fillId="0" borderId="0" xfId="0" applyFont="1" applyAlignment="1">
      <alignment horizontal="left" wrapText="1"/>
    </xf>
    <xf numFmtId="0" fontId="3" fillId="2" borderId="1" xfId="0" applyFont="1" applyFill="1" applyBorder="1" applyAlignment="1">
      <alignment horizontal="center" vertical="top" wrapText="1"/>
    </xf>
    <xf numFmtId="0" fontId="3" fillId="2" borderId="2" xfId="0" applyFont="1" applyFill="1" applyBorder="1" applyAlignment="1">
      <alignment horizontal="center" vertical="top" wrapText="1"/>
    </xf>
    <xf numFmtId="0" fontId="3" fillId="2" borderId="3" xfId="0" applyFont="1" applyFill="1" applyBorder="1" applyAlignment="1">
      <alignment horizontal="center" vertical="top" wrapText="1"/>
    </xf>
    <xf numFmtId="0" fontId="3" fillId="0" borderId="2" xfId="0" applyFont="1" applyBorder="1" applyAlignment="1">
      <alignment horizontal="left" vertical="center"/>
    </xf>
    <xf numFmtId="0" fontId="17" fillId="0" borderId="2" xfId="0" applyFont="1" applyBorder="1" applyAlignment="1">
      <alignment horizontal="left" vertical="center" wrapText="1"/>
    </xf>
    <xf numFmtId="0" fontId="0" fillId="0" borderId="2" xfId="0" applyBorder="1" applyAlignment="1">
      <alignment horizontal="left" vertical="center"/>
    </xf>
    <xf numFmtId="0" fontId="17" fillId="0" borderId="0" xfId="0" applyFont="1" applyAlignment="1">
      <alignment horizontal="left" vertical="center" wrapText="1"/>
    </xf>
    <xf numFmtId="0" fontId="7" fillId="0" borderId="17" xfId="0" applyFont="1" applyBorder="1" applyAlignment="1" applyProtection="1">
      <alignment horizontal="left" vertical="top" wrapText="1"/>
      <protection locked="0"/>
    </xf>
    <xf numFmtId="0" fontId="17" fillId="0" borderId="12" xfId="0" applyFont="1" applyBorder="1" applyAlignment="1">
      <alignment horizontal="left" vertical="center" wrapText="1"/>
    </xf>
    <xf numFmtId="0" fontId="7" fillId="0" borderId="12" xfId="0" applyFont="1" applyBorder="1" applyAlignment="1">
      <alignment horizontal="left" vertical="center"/>
    </xf>
    <xf numFmtId="0" fontId="3" fillId="0" borderId="12" xfId="0" applyFont="1" applyBorder="1" applyAlignment="1">
      <alignment horizontal="left" vertical="center"/>
    </xf>
    <xf numFmtId="0" fontId="17" fillId="0" borderId="0" xfId="0" applyFont="1" applyAlignment="1">
      <alignment vertical="center" wrapText="1"/>
    </xf>
    <xf numFmtId="14" fontId="7" fillId="0" borderId="12" xfId="0" applyNumberFormat="1" applyFont="1" applyBorder="1" applyAlignment="1">
      <alignment horizontal="center" vertical="center" wrapText="1"/>
    </xf>
    <xf numFmtId="14" fontId="7" fillId="0" borderId="0" xfId="0" applyNumberFormat="1" applyFont="1" applyAlignment="1">
      <alignment horizontal="center" vertical="center" wrapText="1"/>
    </xf>
    <xf numFmtId="0" fontId="0" fillId="0" borderId="12" xfId="0" applyBorder="1" applyAlignment="1">
      <alignment horizontal="center" vertical="center"/>
    </xf>
    <xf numFmtId="1" fontId="7" fillId="0" borderId="12" xfId="0" applyNumberFormat="1" applyFont="1" applyBorder="1" applyAlignment="1">
      <alignment horizontal="left" vertical="center" wrapText="1"/>
    </xf>
    <xf numFmtId="0" fontId="0" fillId="0" borderId="0" xfId="0" applyAlignment="1">
      <alignment horizontal="center" vertical="center"/>
    </xf>
    <xf numFmtId="0" fontId="3" fillId="0" borderId="0" xfId="0" applyFont="1" applyAlignment="1">
      <alignment horizontal="left" vertical="center"/>
    </xf>
    <xf numFmtId="0" fontId="18" fillId="0" borderId="12" xfId="0" applyFont="1" applyBorder="1" applyAlignment="1">
      <alignment horizontal="left" vertical="center" wrapText="1"/>
    </xf>
    <xf numFmtId="42" fontId="7" fillId="0" borderId="12" xfId="0" applyNumberFormat="1" applyFont="1" applyBorder="1" applyAlignment="1">
      <alignment horizontal="left" vertical="center" wrapText="1"/>
    </xf>
    <xf numFmtId="0" fontId="0" fillId="0" borderId="12" xfId="0" applyBorder="1" applyAlignment="1">
      <alignment horizontal="left" vertical="center"/>
    </xf>
    <xf numFmtId="0" fontId="6" fillId="0" borderId="0" xfId="0" applyFont="1" applyAlignment="1">
      <alignment vertical="center"/>
    </xf>
    <xf numFmtId="49" fontId="5" fillId="2" borderId="1" xfId="0" applyNumberFormat="1" applyFont="1" applyFill="1" applyBorder="1" applyAlignment="1">
      <alignment horizontal="left" vertical="center"/>
    </xf>
    <xf numFmtId="49" fontId="19" fillId="2" borderId="2" xfId="0" applyNumberFormat="1" applyFont="1" applyFill="1" applyBorder="1" applyAlignment="1">
      <alignment horizontal="left" vertical="center"/>
    </xf>
    <xf numFmtId="0" fontId="7" fillId="0" borderId="0" xfId="0" applyFont="1" applyAlignment="1">
      <alignment horizontal="right" vertical="center" wrapText="1"/>
    </xf>
    <xf numFmtId="0" fontId="21" fillId="0" borderId="12" xfId="0" applyFont="1" applyBorder="1" applyAlignment="1">
      <alignment vertical="center" wrapText="1"/>
    </xf>
    <xf numFmtId="49" fontId="19" fillId="0" borderId="0" xfId="0" applyNumberFormat="1" applyFont="1" applyAlignment="1">
      <alignment horizontal="left" vertical="top"/>
    </xf>
    <xf numFmtId="0" fontId="3" fillId="2" borderId="3" xfId="0" applyFont="1" applyFill="1" applyBorder="1" applyAlignment="1">
      <alignment horizontal="center" vertical="center"/>
    </xf>
    <xf numFmtId="0" fontId="3" fillId="0" borderId="0" xfId="0" applyFont="1"/>
    <xf numFmtId="49" fontId="10" fillId="0" borderId="0" xfId="0" applyNumberFormat="1" applyFont="1" applyAlignment="1">
      <alignment horizontal="left" vertical="center"/>
    </xf>
    <xf numFmtId="49" fontId="10" fillId="0" borderId="0" xfId="0" applyNumberFormat="1" applyFont="1" applyAlignment="1">
      <alignment horizontal="center" vertical="center" wrapText="1"/>
    </xf>
    <xf numFmtId="1" fontId="6" fillId="0" borderId="0" xfId="0" applyNumberFormat="1" applyFont="1" applyAlignment="1">
      <alignment horizontal="center" vertical="center"/>
    </xf>
    <xf numFmtId="49" fontId="7" fillId="0" borderId="12" xfId="0" applyNumberFormat="1" applyFont="1" applyBorder="1" applyAlignment="1">
      <alignment horizontal="center" vertical="center"/>
    </xf>
    <xf numFmtId="0" fontId="7" fillId="0" borderId="12" xfId="0" applyFont="1" applyBorder="1" applyAlignment="1">
      <alignment vertical="center" wrapText="1"/>
    </xf>
    <xf numFmtId="2" fontId="7" fillId="0" borderId="12" xfId="0" applyNumberFormat="1" applyFont="1" applyBorder="1" applyAlignment="1">
      <alignment horizontal="center" vertical="center"/>
    </xf>
    <xf numFmtId="1" fontId="7" fillId="0" borderId="12" xfId="0" applyNumberFormat="1" applyFont="1" applyBorder="1" applyAlignment="1">
      <alignment horizontal="center" vertical="center"/>
    </xf>
    <xf numFmtId="2" fontId="6" fillId="0" borderId="12" xfId="0" applyNumberFormat="1" applyFont="1" applyBorder="1" applyAlignment="1">
      <alignment horizontal="center" vertical="center"/>
    </xf>
    <xf numFmtId="1" fontId="6" fillId="0" borderId="12" xfId="0" applyNumberFormat="1" applyFont="1" applyBorder="1" applyAlignment="1">
      <alignment horizontal="center" vertical="center"/>
    </xf>
    <xf numFmtId="0" fontId="0" fillId="0" borderId="0" xfId="0" applyProtection="1">
      <protection locked="0"/>
    </xf>
    <xf numFmtId="0" fontId="0" fillId="0" borderId="12" xfId="0" applyBorder="1"/>
    <xf numFmtId="0" fontId="3" fillId="0" borderId="0" xfId="0" applyFont="1" applyAlignment="1">
      <alignment vertical="center"/>
    </xf>
    <xf numFmtId="0" fontId="0" fillId="0" borderId="0" xfId="0" quotePrefix="1"/>
    <xf numFmtId="49" fontId="5" fillId="2" borderId="2" xfId="0" applyNumberFormat="1" applyFont="1" applyFill="1" applyBorder="1" applyAlignment="1">
      <alignment horizontal="left" vertical="center"/>
    </xf>
    <xf numFmtId="0" fontId="22" fillId="0" borderId="0" xfId="0" applyFont="1" applyAlignment="1">
      <alignment vertical="center"/>
    </xf>
    <xf numFmtId="0" fontId="6" fillId="2" borderId="3" xfId="0" applyFont="1" applyFill="1" applyBorder="1" applyAlignment="1">
      <alignment horizontal="center" vertical="center" wrapText="1"/>
    </xf>
    <xf numFmtId="0" fontId="3" fillId="0" borderId="12" xfId="0" applyFont="1" applyBorder="1" applyAlignment="1">
      <alignment vertical="center"/>
    </xf>
    <xf numFmtId="0" fontId="3" fillId="0" borderId="12" xfId="0" applyFont="1" applyBorder="1" applyAlignment="1">
      <alignment horizontal="right" vertical="center"/>
    </xf>
    <xf numFmtId="0" fontId="3" fillId="0" borderId="12" xfId="0" applyFont="1" applyBorder="1" applyAlignment="1">
      <alignment horizontal="center" vertical="center" wrapText="1"/>
    </xf>
    <xf numFmtId="0" fontId="20" fillId="0" borderId="0" xfId="0" applyFont="1" applyAlignment="1">
      <alignment vertical="center" wrapText="1"/>
    </xf>
    <xf numFmtId="49" fontId="20" fillId="0" borderId="12" xfId="0" applyNumberFormat="1" applyFont="1" applyBorder="1" applyAlignment="1">
      <alignment horizontal="center" vertical="center"/>
    </xf>
    <xf numFmtId="0" fontId="20" fillId="0" borderId="12" xfId="0" applyFont="1" applyBorder="1" applyAlignment="1">
      <alignment vertical="center" wrapText="1"/>
    </xf>
    <xf numFmtId="49" fontId="20" fillId="0" borderId="0" xfId="0" applyNumberFormat="1" applyFont="1" applyAlignment="1">
      <alignment horizontal="center" vertical="center"/>
    </xf>
    <xf numFmtId="0" fontId="3" fillId="0" borderId="0" xfId="0" applyFont="1" applyAlignment="1">
      <alignment horizontal="right" vertical="center" wrapText="1"/>
    </xf>
    <xf numFmtId="10" fontId="3" fillId="0" borderId="0" xfId="0" applyNumberFormat="1" applyFont="1" applyAlignment="1">
      <alignment horizontal="center" vertical="center"/>
    </xf>
    <xf numFmtId="49" fontId="3" fillId="0" borderId="2" xfId="0" applyNumberFormat="1" applyFont="1" applyBorder="1" applyAlignment="1">
      <alignment horizontal="center" vertical="center"/>
    </xf>
    <xf numFmtId="0" fontId="3" fillId="0" borderId="2" xfId="0" applyFont="1" applyBorder="1" applyAlignment="1">
      <alignment horizontal="right" vertical="center" wrapText="1"/>
    </xf>
    <xf numFmtId="0" fontId="3" fillId="0" borderId="2" xfId="0" applyFont="1" applyBorder="1" applyAlignment="1">
      <alignment vertical="center" wrapText="1"/>
    </xf>
    <xf numFmtId="10" fontId="3" fillId="0" borderId="4" xfId="0" applyNumberFormat="1" applyFont="1" applyBorder="1" applyAlignment="1">
      <alignment horizontal="center" vertical="center"/>
    </xf>
    <xf numFmtId="49" fontId="0" fillId="0" borderId="2" xfId="0" applyNumberFormat="1" applyBorder="1" applyAlignment="1">
      <alignment horizontal="center" vertical="top"/>
    </xf>
    <xf numFmtId="0" fontId="5" fillId="0" borderId="4" xfId="0" applyFont="1" applyBorder="1" applyAlignment="1">
      <alignment horizontal="center" vertical="center"/>
    </xf>
    <xf numFmtId="0" fontId="19" fillId="0" borderId="0" xfId="0" applyFont="1" applyAlignment="1">
      <alignment horizontal="center" vertical="center"/>
    </xf>
    <xf numFmtId="49" fontId="0" fillId="0" borderId="0" xfId="0" applyNumberFormat="1" applyAlignment="1">
      <alignment horizontal="center" vertical="top"/>
    </xf>
    <xf numFmtId="0" fontId="0" fillId="0" borderId="0" xfId="0" applyAlignment="1">
      <alignment wrapText="1"/>
    </xf>
    <xf numFmtId="49" fontId="0" fillId="0" borderId="12" xfId="0" applyNumberFormat="1" applyBorder="1" applyAlignment="1">
      <alignment horizontal="center" vertical="top"/>
    </xf>
    <xf numFmtId="0" fontId="3" fillId="0" borderId="12" xfId="0" applyFont="1" applyBorder="1" applyAlignment="1">
      <alignment horizontal="right" vertical="center" wrapText="1"/>
    </xf>
    <xf numFmtId="0" fontId="0" fillId="0" borderId="12" xfId="0" applyBorder="1" applyAlignment="1">
      <alignment wrapText="1"/>
    </xf>
    <xf numFmtId="14" fontId="7" fillId="0" borderId="12" xfId="0" applyNumberFormat="1" applyFont="1" applyBorder="1" applyAlignment="1" applyProtection="1">
      <alignment horizontal="center" vertical="center" wrapText="1"/>
      <protection locked="0"/>
    </xf>
    <xf numFmtId="0" fontId="6" fillId="0" borderId="3" xfId="0" applyFont="1" applyBorder="1" applyAlignment="1">
      <alignment vertical="center" wrapText="1"/>
    </xf>
    <xf numFmtId="0" fontId="5" fillId="0" borderId="0" xfId="0" applyFont="1" applyAlignment="1">
      <alignment vertical="center"/>
    </xf>
    <xf numFmtId="17" fontId="5" fillId="0" borderId="0" xfId="0" applyNumberFormat="1" applyFont="1" applyAlignment="1">
      <alignment vertical="center"/>
    </xf>
    <xf numFmtId="0" fontId="6" fillId="2" borderId="0" xfId="1" applyFont="1" applyFill="1" applyAlignment="1" applyProtection="1">
      <alignment horizontal="center" vertical="center" wrapText="1"/>
    </xf>
    <xf numFmtId="0" fontId="8" fillId="0" borderId="0" xfId="1" applyFont="1" applyFill="1" applyAlignment="1" applyProtection="1">
      <alignment horizontal="center" vertical="center" wrapText="1"/>
    </xf>
    <xf numFmtId="0" fontId="20" fillId="0" borderId="0" xfId="0" applyFont="1" applyAlignment="1">
      <alignment horizontal="justify" vertical="top"/>
    </xf>
    <xf numFmtId="0" fontId="7" fillId="0" borderId="12" xfId="1" applyFont="1" applyBorder="1" applyAlignment="1" applyProtection="1">
      <alignment horizontal="justify" vertical="top"/>
    </xf>
    <xf numFmtId="0" fontId="3" fillId="0" borderId="0" xfId="0" applyFont="1" applyAlignment="1">
      <alignment horizontal="justify" vertical="center"/>
    </xf>
    <xf numFmtId="0" fontId="20" fillId="0" borderId="12" xfId="0" applyFont="1" applyBorder="1" applyAlignment="1">
      <alignment horizontal="justify" vertical="center"/>
    </xf>
    <xf numFmtId="0" fontId="3" fillId="0" borderId="0" xfId="0" applyFont="1" applyAlignment="1">
      <alignment horizontal="left" vertical="center" wrapText="1"/>
    </xf>
    <xf numFmtId="0" fontId="20" fillId="0" borderId="0" xfId="0" applyFont="1" applyAlignment="1">
      <alignment horizontal="justify" vertical="center"/>
    </xf>
    <xf numFmtId="0" fontId="8" fillId="0" borderId="0" xfId="1" applyFont="1" applyFill="1" applyAlignment="1" applyProtection="1">
      <alignment vertical="center"/>
    </xf>
    <xf numFmtId="0" fontId="3" fillId="2" borderId="2" xfId="0" applyFont="1" applyFill="1" applyBorder="1" applyAlignment="1">
      <alignment vertical="top" wrapText="1"/>
    </xf>
    <xf numFmtId="0" fontId="3" fillId="2" borderId="3" xfId="0" applyFont="1" applyFill="1" applyBorder="1" applyAlignment="1">
      <alignment vertical="top" wrapText="1"/>
    </xf>
    <xf numFmtId="0" fontId="0" fillId="0" borderId="12" xfId="0" applyBorder="1" applyAlignment="1">
      <alignment vertical="center"/>
    </xf>
    <xf numFmtId="0" fontId="17" fillId="0" borderId="12" xfId="0" applyFont="1" applyBorder="1" applyAlignment="1">
      <alignment vertical="center"/>
    </xf>
    <xf numFmtId="0" fontId="23" fillId="0" borderId="0" xfId="0" applyFont="1"/>
    <xf numFmtId="0" fontId="23" fillId="0" borderId="0" xfId="0" applyFont="1" applyAlignment="1">
      <alignment wrapText="1"/>
    </xf>
    <xf numFmtId="0" fontId="17" fillId="0" borderId="0" xfId="0" applyFont="1" applyAlignment="1">
      <alignment vertical="center"/>
    </xf>
    <xf numFmtId="0" fontId="20" fillId="0" borderId="12" xfId="0" applyFont="1" applyBorder="1" applyAlignment="1">
      <alignment horizontal="left" vertical="center"/>
    </xf>
    <xf numFmtId="0" fontId="20" fillId="0" borderId="0" xfId="0" applyFont="1" applyAlignment="1">
      <alignment horizontal="left" vertical="center"/>
    </xf>
    <xf numFmtId="168" fontId="7" fillId="0" borderId="12" xfId="0" applyNumberFormat="1" applyFont="1" applyBorder="1" applyAlignment="1">
      <alignment horizontal="center" vertical="center" wrapText="1"/>
    </xf>
    <xf numFmtId="168" fontId="7" fillId="0" borderId="0" xfId="0" applyNumberFormat="1" applyFont="1" applyAlignment="1">
      <alignment horizontal="center" vertical="center" wrapText="1"/>
    </xf>
    <xf numFmtId="0" fontId="7" fillId="0" borderId="2" xfId="0" applyFont="1" applyBorder="1" applyAlignment="1">
      <alignment vertical="center" wrapText="1"/>
    </xf>
    <xf numFmtId="0" fontId="0" fillId="0" borderId="0" xfId="0" applyAlignment="1">
      <alignment vertical="center"/>
    </xf>
    <xf numFmtId="0" fontId="0" fillId="0" borderId="17" xfId="0" applyBorder="1" applyAlignment="1" applyProtection="1">
      <alignment vertical="center" wrapText="1"/>
      <protection locked="0"/>
    </xf>
    <xf numFmtId="0" fontId="24" fillId="0" borderId="0" xfId="0" applyFont="1" applyAlignment="1">
      <alignment vertical="center"/>
    </xf>
    <xf numFmtId="0" fontId="11" fillId="0" borderId="0" xfId="0" applyFont="1" applyAlignment="1">
      <alignment vertical="center"/>
    </xf>
    <xf numFmtId="0" fontId="0" fillId="0" borderId="12" xfId="0" applyBorder="1" applyAlignment="1">
      <alignment vertical="center" wrapText="1"/>
    </xf>
    <xf numFmtId="49" fontId="7" fillId="0" borderId="0" xfId="0" applyNumberFormat="1" applyFont="1" applyAlignment="1">
      <alignment horizontal="center" vertical="center" wrapText="1"/>
    </xf>
    <xf numFmtId="0" fontId="0" fillId="0" borderId="0" xfId="0" applyAlignment="1">
      <alignment vertical="center" wrapText="1"/>
    </xf>
    <xf numFmtId="49" fontId="25" fillId="4" borderId="0" xfId="1" applyNumberFormat="1" applyFont="1" applyFill="1" applyBorder="1" applyAlignment="1" applyProtection="1">
      <alignment horizontal="center" vertical="center" wrapText="1"/>
      <protection locked="0"/>
    </xf>
    <xf numFmtId="0" fontId="7" fillId="0" borderId="17" xfId="0" applyFont="1" applyBorder="1" applyAlignment="1" applyProtection="1">
      <alignment vertical="center" wrapText="1"/>
      <protection locked="0"/>
    </xf>
    <xf numFmtId="0" fontId="3" fillId="2" borderId="1" xfId="0" applyFont="1" applyFill="1" applyBorder="1" applyAlignment="1">
      <alignment horizontal="left" vertical="center"/>
    </xf>
    <xf numFmtId="0" fontId="3" fillId="2" borderId="2" xfId="0" applyFont="1" applyFill="1" applyBorder="1" applyAlignment="1">
      <alignment horizontal="left" vertical="center"/>
    </xf>
    <xf numFmtId="0" fontId="6" fillId="2" borderId="3" xfId="1" applyFont="1" applyFill="1" applyBorder="1" applyAlignment="1" applyProtection="1">
      <alignment horizontal="center" vertical="center" wrapText="1"/>
    </xf>
    <xf numFmtId="0" fontId="26" fillId="0" borderId="0" xfId="0" applyFont="1" applyAlignment="1">
      <alignment vertical="center"/>
    </xf>
    <xf numFmtId="0" fontId="6" fillId="2" borderId="1" xfId="0" applyFont="1" applyFill="1" applyBorder="1" applyAlignment="1">
      <alignment horizontal="left" vertical="center"/>
    </xf>
    <xf numFmtId="0" fontId="27" fillId="2" borderId="2" xfId="0" applyFont="1" applyFill="1" applyBorder="1" applyAlignment="1">
      <alignment horizontal="center" vertical="center"/>
    </xf>
    <xf numFmtId="0" fontId="27" fillId="2" borderId="3" xfId="0" applyFont="1" applyFill="1" applyBorder="1" applyAlignment="1">
      <alignment horizontal="center" vertical="center"/>
    </xf>
    <xf numFmtId="0" fontId="26" fillId="0" borderId="0" xfId="0" applyFont="1" applyAlignment="1">
      <alignment horizontal="center" vertical="center"/>
    </xf>
    <xf numFmtId="0" fontId="0" fillId="0" borderId="0" xfId="0" applyAlignment="1">
      <alignment horizontal="center" vertical="center" wrapText="1"/>
    </xf>
    <xf numFmtId="0" fontId="28" fillId="5" borderId="1" xfId="0" applyFont="1" applyFill="1" applyBorder="1" applyAlignment="1">
      <alignment horizontal="left" vertical="center"/>
    </xf>
    <xf numFmtId="0" fontId="28" fillId="5" borderId="2" xfId="0" applyFont="1" applyFill="1" applyBorder="1" applyAlignment="1">
      <alignment horizontal="left" vertical="center"/>
    </xf>
    <xf numFmtId="0" fontId="28" fillId="5" borderId="2" xfId="0" applyFont="1" applyFill="1" applyBorder="1" applyAlignment="1">
      <alignment vertical="center"/>
    </xf>
    <xf numFmtId="0" fontId="28" fillId="5" borderId="3" xfId="0" applyFont="1" applyFill="1" applyBorder="1" applyAlignment="1">
      <alignment horizontal="right" vertical="center"/>
    </xf>
    <xf numFmtId="0" fontId="26" fillId="0" borderId="0" xfId="0" applyFont="1" applyAlignment="1">
      <alignment horizontal="center"/>
    </xf>
    <xf numFmtId="0" fontId="28" fillId="0" borderId="0" xfId="0" applyFont="1" applyAlignment="1">
      <alignment vertical="center"/>
    </xf>
    <xf numFmtId="0" fontId="26" fillId="5" borderId="3" xfId="0" applyFont="1" applyFill="1" applyBorder="1" applyAlignment="1">
      <alignment horizontal="center" vertical="center"/>
    </xf>
    <xf numFmtId="49" fontId="28" fillId="5" borderId="1" xfId="0" applyNumberFormat="1" applyFont="1" applyFill="1" applyBorder="1" applyAlignment="1">
      <alignment horizontal="center" vertical="center"/>
    </xf>
    <xf numFmtId="49" fontId="28" fillId="5" borderId="2" xfId="0" applyNumberFormat="1" applyFont="1" applyFill="1" applyBorder="1" applyAlignment="1">
      <alignment horizontal="center" vertical="center"/>
    </xf>
    <xf numFmtId="0" fontId="28" fillId="5" borderId="3" xfId="0" applyFont="1" applyFill="1" applyBorder="1" applyAlignment="1">
      <alignment horizontal="left" vertical="center"/>
    </xf>
    <xf numFmtId="0" fontId="26" fillId="0" borderId="0" xfId="0" applyFont="1" applyAlignment="1" applyProtection="1">
      <alignment horizontal="center" vertical="center"/>
      <protection locked="0"/>
    </xf>
    <xf numFmtId="49" fontId="26" fillId="0" borderId="0" xfId="0" applyNumberFormat="1" applyFont="1" applyAlignment="1">
      <alignment horizontal="center" vertical="center"/>
    </xf>
    <xf numFmtId="49" fontId="26" fillId="0" borderId="0" xfId="0" applyNumberFormat="1" applyFont="1" applyAlignment="1">
      <alignment horizontal="left" vertical="center"/>
    </xf>
    <xf numFmtId="49" fontId="28" fillId="0" borderId="0" xfId="0" applyNumberFormat="1" applyFont="1" applyAlignment="1">
      <alignment horizontal="center" vertical="center"/>
    </xf>
    <xf numFmtId="0" fontId="26" fillId="0" borderId="0" xfId="0" applyFont="1" applyAlignment="1">
      <alignment horizontal="left" vertical="center"/>
    </xf>
    <xf numFmtId="0" fontId="26" fillId="0" borderId="0" xfId="0" applyFont="1" applyAlignment="1">
      <alignment vertical="center" wrapText="1"/>
    </xf>
    <xf numFmtId="49" fontId="28" fillId="0" borderId="1" xfId="0" applyNumberFormat="1" applyFont="1" applyBorder="1" applyAlignment="1">
      <alignment horizontal="center" vertical="center"/>
    </xf>
    <xf numFmtId="49" fontId="28" fillId="0" borderId="2" xfId="0" applyNumberFormat="1" applyFont="1" applyBorder="1" applyAlignment="1">
      <alignment horizontal="center" vertical="center"/>
    </xf>
    <xf numFmtId="0" fontId="28" fillId="0" borderId="3" xfId="0" applyFont="1" applyBorder="1" applyAlignment="1">
      <alignment horizontal="left" vertical="center"/>
    </xf>
    <xf numFmtId="0" fontId="14" fillId="0" borderId="0" xfId="4" applyFont="1" applyAlignment="1">
      <alignment vertical="center"/>
    </xf>
    <xf numFmtId="49" fontId="3" fillId="2" borderId="0" xfId="0" applyNumberFormat="1" applyFont="1" applyFill="1" applyAlignment="1">
      <alignment horizontal="left" vertical="center"/>
    </xf>
    <xf numFmtId="0" fontId="14" fillId="2" borderId="0" xfId="4" applyFont="1" applyFill="1" applyAlignment="1">
      <alignment vertical="center"/>
    </xf>
    <xf numFmtId="0" fontId="14" fillId="0" borderId="8" xfId="4" applyFont="1" applyBorder="1" applyAlignment="1">
      <alignment vertical="center"/>
    </xf>
    <xf numFmtId="0" fontId="14" fillId="4" borderId="5" xfId="4" applyFont="1" applyFill="1" applyBorder="1" applyAlignment="1">
      <alignment horizontal="center" vertical="center"/>
    </xf>
    <xf numFmtId="0" fontId="26" fillId="0" borderId="0" xfId="4" applyFont="1" applyAlignment="1">
      <alignment horizontal="left" vertical="center"/>
    </xf>
    <xf numFmtId="0" fontId="31" fillId="0" borderId="0" xfId="5" applyAlignment="1">
      <alignment vertical="center"/>
    </xf>
    <xf numFmtId="0" fontId="14" fillId="4" borderId="8" xfId="4" applyFont="1" applyFill="1" applyBorder="1" applyAlignment="1">
      <alignment horizontal="center" vertical="center"/>
    </xf>
    <xf numFmtId="0" fontId="14" fillId="4" borderId="11" xfId="4" applyFont="1" applyFill="1" applyBorder="1" applyAlignment="1">
      <alignment horizontal="center" vertical="center"/>
    </xf>
    <xf numFmtId="0" fontId="14" fillId="4" borderId="7" xfId="4" applyFont="1" applyFill="1" applyBorder="1" applyAlignment="1">
      <alignment horizontal="center" vertical="center"/>
    </xf>
    <xf numFmtId="0" fontId="14" fillId="4" borderId="8" xfId="4" applyFont="1" applyFill="1" applyBorder="1" applyAlignment="1">
      <alignment horizontal="center" vertical="center" wrapText="1"/>
    </xf>
    <xf numFmtId="0" fontId="32" fillId="0" borderId="8" xfId="4" applyFont="1" applyBorder="1" applyAlignment="1">
      <alignment horizontal="center" vertical="center"/>
    </xf>
    <xf numFmtId="0" fontId="32" fillId="0" borderId="0" xfId="4" applyFont="1" applyAlignment="1">
      <alignment horizontal="left" vertical="center"/>
    </xf>
    <xf numFmtId="0" fontId="14" fillId="0" borderId="0" xfId="4" applyFont="1" applyAlignment="1">
      <alignment horizontal="left" vertical="center"/>
    </xf>
    <xf numFmtId="166" fontId="14" fillId="0" borderId="18" xfId="4" applyNumberFormat="1" applyFont="1" applyBorder="1" applyAlignment="1">
      <alignment horizontal="right" vertical="center"/>
    </xf>
    <xf numFmtId="170" fontId="14" fillId="0" borderId="11" xfId="4" applyNumberFormat="1" applyFont="1" applyBorder="1" applyAlignment="1">
      <alignment horizontal="right" vertical="center"/>
    </xf>
    <xf numFmtId="9" fontId="14" fillId="0" borderId="11" xfId="4" applyNumberFormat="1" applyFont="1" applyBorder="1" applyAlignment="1">
      <alignment horizontal="center" vertical="center"/>
    </xf>
    <xf numFmtId="3" fontId="14" fillId="0" borderId="18" xfId="4" applyNumberFormat="1" applyFont="1" applyBorder="1" applyAlignment="1">
      <alignment horizontal="right" vertical="center"/>
    </xf>
    <xf numFmtId="170" fontId="14" fillId="0" borderId="11" xfId="4" applyNumberFormat="1" applyFont="1" applyBorder="1" applyAlignment="1">
      <alignment horizontal="left" vertical="center"/>
    </xf>
    <xf numFmtId="0" fontId="14" fillId="0" borderId="8" xfId="4" applyFont="1" applyBorder="1" applyAlignment="1">
      <alignment horizontal="center" vertical="center"/>
    </xf>
    <xf numFmtId="170" fontId="14" fillId="0" borderId="19" xfId="4" applyNumberFormat="1" applyFont="1" applyBorder="1" applyAlignment="1">
      <alignment horizontal="right" vertical="center"/>
    </xf>
    <xf numFmtId="171" fontId="14" fillId="0" borderId="11" xfId="4" applyNumberFormat="1" applyFont="1" applyBorder="1" applyAlignment="1">
      <alignment horizontal="center" vertical="center"/>
    </xf>
    <xf numFmtId="170" fontId="14" fillId="0" borderId="10" xfId="4" applyNumberFormat="1" applyFont="1" applyBorder="1" applyAlignment="1">
      <alignment horizontal="left" vertical="center"/>
    </xf>
    <xf numFmtId="170" fontId="14" fillId="0" borderId="10" xfId="4" applyNumberFormat="1" applyFont="1" applyBorder="1" applyAlignment="1">
      <alignment horizontal="right" vertical="center"/>
    </xf>
    <xf numFmtId="170" fontId="14" fillId="0" borderId="4" xfId="4" applyNumberFormat="1" applyFont="1" applyBorder="1" applyAlignment="1">
      <alignment horizontal="left" vertical="center"/>
    </xf>
    <xf numFmtId="170" fontId="14" fillId="0" borderId="4" xfId="4" applyNumberFormat="1" applyFont="1" applyBorder="1" applyAlignment="1">
      <alignment horizontal="right" vertical="center"/>
    </xf>
    <xf numFmtId="0" fontId="14" fillId="0" borderId="0" xfId="4" applyFont="1" applyAlignment="1">
      <alignment horizontal="right" vertical="center"/>
    </xf>
    <xf numFmtId="166" fontId="32" fillId="0" borderId="20" xfId="4" applyNumberFormat="1" applyFont="1" applyBorder="1" applyAlignment="1">
      <alignment horizontal="right" vertical="center"/>
    </xf>
    <xf numFmtId="170" fontId="32" fillId="0" borderId="7" xfId="4" applyNumberFormat="1" applyFont="1" applyBorder="1" applyAlignment="1">
      <alignment horizontal="right" vertical="center"/>
    </xf>
    <xf numFmtId="171" fontId="14" fillId="0" borderId="5" xfId="4" applyNumberFormat="1" applyFont="1" applyBorder="1" applyAlignment="1">
      <alignment horizontal="center" vertical="center"/>
    </xf>
    <xf numFmtId="3" fontId="32" fillId="0" borderId="20" xfId="4" applyNumberFormat="1" applyFont="1" applyBorder="1" applyAlignment="1">
      <alignment horizontal="right" vertical="center"/>
    </xf>
    <xf numFmtId="170" fontId="32" fillId="0" borderId="7" xfId="4" applyNumberFormat="1" applyFont="1" applyBorder="1" applyAlignment="1">
      <alignment horizontal="left" vertical="center"/>
    </xf>
    <xf numFmtId="0" fontId="14" fillId="0" borderId="9" xfId="4" applyFont="1" applyBorder="1" applyAlignment="1">
      <alignment horizontal="center" vertical="center"/>
    </xf>
    <xf numFmtId="0" fontId="14" fillId="0" borderId="12" xfId="4" applyFont="1" applyBorder="1" applyAlignment="1">
      <alignment horizontal="center" vertical="center"/>
    </xf>
    <xf numFmtId="49" fontId="33" fillId="0" borderId="12" xfId="1" applyNumberFormat="1" applyFont="1" applyFill="1" applyBorder="1" applyAlignment="1" applyProtection="1">
      <alignment horizontal="center" vertical="center" wrapText="1"/>
    </xf>
    <xf numFmtId="0" fontId="14" fillId="0" borderId="18" xfId="4" applyFont="1" applyBorder="1" applyAlignment="1">
      <alignment horizontal="center" vertical="center"/>
    </xf>
    <xf numFmtId="0" fontId="14" fillId="0" borderId="10" xfId="4" applyFont="1" applyBorder="1" applyAlignment="1">
      <alignment horizontal="center" vertical="center"/>
    </xf>
    <xf numFmtId="171" fontId="14" fillId="0" borderId="7" xfId="4" applyNumberFormat="1" applyFont="1" applyBorder="1" applyAlignment="1">
      <alignment horizontal="center" vertical="center"/>
    </xf>
    <xf numFmtId="3" fontId="14" fillId="0" borderId="18" xfId="4" applyNumberFormat="1" applyFont="1" applyBorder="1" applyAlignment="1">
      <alignment horizontal="center" vertical="center"/>
    </xf>
    <xf numFmtId="0" fontId="14" fillId="0" borderId="10" xfId="4" applyFont="1" applyBorder="1" applyAlignment="1">
      <alignment horizontal="left" vertical="center"/>
    </xf>
    <xf numFmtId="0" fontId="32" fillId="0" borderId="1" xfId="4" applyFont="1" applyBorder="1" applyAlignment="1">
      <alignment horizontal="center" vertical="center"/>
    </xf>
    <xf numFmtId="0" fontId="32" fillId="0" borderId="2" xfId="4" applyFont="1" applyBorder="1" applyAlignment="1">
      <alignment horizontal="left" vertical="center"/>
    </xf>
    <xf numFmtId="171" fontId="14" fillId="0" borderId="4" xfId="4" applyNumberFormat="1" applyFont="1" applyBorder="1" applyAlignment="1">
      <alignment horizontal="center" vertical="center"/>
    </xf>
    <xf numFmtId="166" fontId="14" fillId="0" borderId="8" xfId="4" applyNumberFormat="1" applyFont="1" applyBorder="1" applyAlignment="1">
      <alignment horizontal="right" vertical="center"/>
    </xf>
    <xf numFmtId="171" fontId="14" fillId="0" borderId="7" xfId="4" applyNumberFormat="1" applyFont="1" applyBorder="1" applyAlignment="1">
      <alignment vertical="center"/>
    </xf>
    <xf numFmtId="3" fontId="14" fillId="0" borderId="8" xfId="4" applyNumberFormat="1" applyFont="1" applyBorder="1" applyAlignment="1">
      <alignment horizontal="right" vertical="center"/>
    </xf>
    <xf numFmtId="166" fontId="14" fillId="0" borderId="21" xfId="4" applyNumberFormat="1" applyFont="1" applyBorder="1" applyAlignment="1" applyProtection="1">
      <alignment horizontal="right" vertical="center"/>
      <protection locked="0"/>
    </xf>
    <xf numFmtId="3" fontId="14" fillId="0" borderId="21" xfId="4" applyNumberFormat="1" applyFont="1" applyBorder="1" applyAlignment="1" applyProtection="1">
      <alignment horizontal="right" vertical="center"/>
      <protection locked="0"/>
    </xf>
    <xf numFmtId="166" fontId="32" fillId="0" borderId="5" xfId="4" applyNumberFormat="1" applyFont="1" applyBorder="1" applyAlignment="1">
      <alignment horizontal="right" vertical="center"/>
    </xf>
    <xf numFmtId="170" fontId="14" fillId="0" borderId="6" xfId="4" applyNumberFormat="1" applyFont="1" applyBorder="1" applyAlignment="1">
      <alignment horizontal="right" vertical="center"/>
    </xf>
    <xf numFmtId="3" fontId="32" fillId="0" borderId="5" xfId="4" applyNumberFormat="1" applyFont="1" applyBorder="1" applyAlignment="1">
      <alignment horizontal="right" vertical="center"/>
    </xf>
    <xf numFmtId="170" fontId="14" fillId="0" borderId="6" xfId="4" applyNumberFormat="1" applyFont="1" applyBorder="1" applyAlignment="1">
      <alignment horizontal="left" vertical="center"/>
    </xf>
    <xf numFmtId="0" fontId="14" fillId="0" borderId="12" xfId="4" applyFont="1" applyBorder="1" applyAlignment="1">
      <alignment horizontal="left" vertical="center"/>
    </xf>
    <xf numFmtId="166" fontId="14" fillId="0" borderId="9" xfId="4" applyNumberFormat="1" applyFont="1" applyBorder="1" applyAlignment="1">
      <alignment horizontal="right" vertical="center"/>
    </xf>
    <xf numFmtId="3" fontId="14" fillId="0" borderId="9" xfId="4" applyNumberFormat="1" applyFont="1" applyBorder="1" applyAlignment="1">
      <alignment horizontal="right" vertical="center"/>
    </xf>
    <xf numFmtId="166" fontId="32" fillId="0" borderId="8" xfId="4" applyNumberFormat="1" applyFont="1" applyBorder="1" applyAlignment="1">
      <alignment horizontal="right" vertical="center"/>
    </xf>
    <xf numFmtId="170" fontId="14" fillId="0" borderId="5" xfId="4" applyNumberFormat="1" applyFont="1" applyBorder="1" applyAlignment="1">
      <alignment horizontal="left" vertical="center"/>
    </xf>
    <xf numFmtId="170" fontId="14" fillId="0" borderId="5" xfId="4" applyNumberFormat="1" applyFont="1" applyBorder="1" applyAlignment="1">
      <alignment horizontal="right" vertical="center"/>
    </xf>
    <xf numFmtId="166" fontId="14" fillId="0" borderId="11" xfId="4" applyNumberFormat="1" applyFont="1" applyBorder="1" applyAlignment="1">
      <alignment horizontal="right" vertical="center"/>
    </xf>
    <xf numFmtId="3" fontId="14" fillId="0" borderId="11" xfId="4" applyNumberFormat="1" applyFont="1" applyBorder="1" applyAlignment="1">
      <alignment horizontal="right" vertical="center"/>
    </xf>
    <xf numFmtId="170" fontId="14" fillId="0" borderId="7" xfId="4" applyNumberFormat="1" applyFont="1" applyBorder="1" applyAlignment="1">
      <alignment horizontal="right" vertical="center"/>
    </xf>
    <xf numFmtId="3" fontId="14" fillId="0" borderId="7" xfId="4" applyNumberFormat="1" applyFont="1" applyBorder="1" applyAlignment="1">
      <alignment horizontal="right" vertical="center"/>
    </xf>
    <xf numFmtId="166" fontId="32" fillId="0" borderId="9" xfId="4" applyNumberFormat="1" applyFont="1" applyBorder="1" applyAlignment="1">
      <alignment horizontal="right" vertical="center"/>
    </xf>
    <xf numFmtId="3" fontId="32" fillId="0" borderId="11" xfId="4" applyNumberFormat="1" applyFont="1" applyBorder="1" applyAlignment="1">
      <alignment horizontal="right" vertical="center"/>
    </xf>
    <xf numFmtId="0" fontId="14" fillId="0" borderId="0" xfId="4" applyFont="1" applyAlignment="1">
      <alignment horizontal="left" vertical="center" wrapText="1"/>
    </xf>
    <xf numFmtId="3" fontId="14" fillId="0" borderId="23" xfId="4" applyNumberFormat="1" applyFont="1" applyBorder="1" applyAlignment="1" applyProtection="1">
      <alignment horizontal="right" vertical="center"/>
      <protection locked="0"/>
    </xf>
    <xf numFmtId="3" fontId="14" fillId="0" borderId="24" xfId="4" applyNumberFormat="1" applyFont="1" applyBorder="1" applyAlignment="1" applyProtection="1">
      <alignment horizontal="right" vertical="center"/>
      <protection locked="0"/>
    </xf>
    <xf numFmtId="3" fontId="32" fillId="0" borderId="8" xfId="4" applyNumberFormat="1" applyFont="1" applyBorder="1" applyAlignment="1">
      <alignment horizontal="right" vertical="center"/>
    </xf>
    <xf numFmtId="171" fontId="14" fillId="0" borderId="9" xfId="4" applyNumberFormat="1" applyFont="1" applyBorder="1" applyAlignment="1">
      <alignment horizontal="center" vertical="center"/>
    </xf>
    <xf numFmtId="3" fontId="14" fillId="0" borderId="4" xfId="4" applyNumberFormat="1" applyFont="1" applyBorder="1" applyAlignment="1">
      <alignment horizontal="right" vertical="center"/>
    </xf>
    <xf numFmtId="171" fontId="14" fillId="0" borderId="1" xfId="4" applyNumberFormat="1" applyFont="1" applyBorder="1" applyAlignment="1">
      <alignment horizontal="center" vertical="center"/>
    </xf>
    <xf numFmtId="166" fontId="14" fillId="0" borderId="25" xfId="4" applyNumberFormat="1" applyFont="1" applyBorder="1" applyAlignment="1">
      <alignment horizontal="right" vertical="center"/>
    </xf>
    <xf numFmtId="0" fontId="6" fillId="0" borderId="12" xfId="4" applyFont="1" applyBorder="1" applyAlignment="1">
      <alignment horizontal="left" vertical="center"/>
    </xf>
    <xf numFmtId="0" fontId="32" fillId="0" borderId="12" xfId="4" applyFont="1" applyBorder="1" applyAlignment="1">
      <alignment horizontal="left" vertical="center"/>
    </xf>
    <xf numFmtId="166" fontId="6" fillId="0" borderId="9" xfId="4" applyNumberFormat="1" applyFont="1" applyBorder="1" applyAlignment="1">
      <alignment horizontal="right" vertical="center"/>
    </xf>
    <xf numFmtId="9" fontId="14" fillId="0" borderId="11" xfId="4" applyNumberFormat="1" applyFont="1" applyBorder="1" applyAlignment="1">
      <alignment vertical="center"/>
    </xf>
    <xf numFmtId="3" fontId="6" fillId="0" borderId="9" xfId="4" applyNumberFormat="1" applyFont="1" applyBorder="1" applyAlignment="1">
      <alignment horizontal="right" vertical="center"/>
    </xf>
    <xf numFmtId="0" fontId="14" fillId="0" borderId="0" xfId="4" applyFont="1" applyAlignment="1">
      <alignment horizontal="center" vertical="center"/>
    </xf>
    <xf numFmtId="0" fontId="7" fillId="0" borderId="0" xfId="6" applyFont="1" applyAlignment="1">
      <alignment vertical="center"/>
    </xf>
    <xf numFmtId="43" fontId="7" fillId="0" borderId="0" xfId="7" applyFont="1" applyBorder="1" applyAlignment="1">
      <alignment vertical="center"/>
    </xf>
    <xf numFmtId="0" fontId="6" fillId="0" borderId="0" xfId="6" applyFont="1" applyAlignment="1">
      <alignment vertical="center"/>
    </xf>
    <xf numFmtId="0" fontId="5" fillId="6" borderId="2" xfId="6" applyFont="1" applyFill="1" applyBorder="1" applyAlignment="1">
      <alignment vertical="center"/>
    </xf>
    <xf numFmtId="43" fontId="7" fillId="6" borderId="2" xfId="7" applyFont="1" applyFill="1" applyBorder="1" applyAlignment="1">
      <alignment vertical="center"/>
    </xf>
    <xf numFmtId="43" fontId="35" fillId="6" borderId="2" xfId="7" applyFont="1" applyFill="1" applyBorder="1" applyAlignment="1">
      <alignment vertical="center"/>
    </xf>
    <xf numFmtId="43" fontId="36" fillId="6" borderId="2" xfId="7" applyFont="1" applyFill="1" applyBorder="1" applyAlignment="1">
      <alignment vertical="center"/>
    </xf>
    <xf numFmtId="0" fontId="7" fillId="0" borderId="8" xfId="6" applyFont="1" applyBorder="1" applyAlignment="1">
      <alignment vertical="center"/>
    </xf>
    <xf numFmtId="0" fontId="6" fillId="0" borderId="6" xfId="6" applyFont="1" applyBorder="1" applyAlignment="1">
      <alignment vertical="center"/>
    </xf>
    <xf numFmtId="0" fontId="37" fillId="0" borderId="8" xfId="6" applyFont="1" applyBorder="1" applyAlignment="1">
      <alignment vertical="center"/>
    </xf>
    <xf numFmtId="0" fontId="5" fillId="0" borderId="0" xfId="6" applyFont="1" applyAlignment="1">
      <alignment vertical="center"/>
    </xf>
    <xf numFmtId="0" fontId="37" fillId="7" borderId="4" xfId="6" applyFont="1" applyFill="1" applyBorder="1" applyAlignment="1" applyProtection="1">
      <alignment vertical="center"/>
      <protection locked="0"/>
    </xf>
    <xf numFmtId="0" fontId="5" fillId="0" borderId="0" xfId="6" applyFont="1" applyAlignment="1">
      <alignment horizontal="left" vertical="center"/>
    </xf>
    <xf numFmtId="0" fontId="37" fillId="0" borderId="0" xfId="6" applyFont="1" applyAlignment="1">
      <alignment vertical="center" wrapText="1"/>
    </xf>
    <xf numFmtId="0" fontId="37" fillId="0" borderId="0" xfId="6" applyFont="1" applyAlignment="1">
      <alignment vertical="center"/>
    </xf>
    <xf numFmtId="43" fontId="37" fillId="0" borderId="0" xfId="7" applyFont="1" applyBorder="1" applyAlignment="1">
      <alignment horizontal="center" vertical="center"/>
    </xf>
    <xf numFmtId="0" fontId="37" fillId="0" borderId="0" xfId="6" applyFont="1" applyAlignment="1">
      <alignment horizontal="right" vertical="center"/>
    </xf>
    <xf numFmtId="172" fontId="37" fillId="0" borderId="0" xfId="6" applyNumberFormat="1" applyFont="1" applyAlignment="1">
      <alignment horizontal="left" vertical="center"/>
    </xf>
    <xf numFmtId="0" fontId="5" fillId="0" borderId="6" xfId="6" applyFont="1" applyBorder="1" applyAlignment="1">
      <alignment horizontal="center" vertical="center"/>
    </xf>
    <xf numFmtId="0" fontId="37" fillId="0" borderId="0" xfId="6" applyFont="1" applyAlignment="1">
      <alignment horizontal="left" vertical="center"/>
    </xf>
    <xf numFmtId="43" fontId="37" fillId="0" borderId="0" xfId="7" applyFont="1" applyFill="1" applyBorder="1" applyAlignment="1">
      <alignment horizontal="center" vertical="center"/>
    </xf>
    <xf numFmtId="43" fontId="37" fillId="0" borderId="0" xfId="7" applyFont="1" applyFill="1" applyBorder="1" applyAlignment="1">
      <alignment vertical="center"/>
    </xf>
    <xf numFmtId="0" fontId="5" fillId="0" borderId="0" xfId="6" applyFont="1" applyAlignment="1">
      <alignment horizontal="center" vertical="center"/>
    </xf>
    <xf numFmtId="0" fontId="6" fillId="6" borderId="1" xfId="6" applyFont="1" applyFill="1" applyBorder="1" applyAlignment="1">
      <alignment vertical="center"/>
    </xf>
    <xf numFmtId="0" fontId="6" fillId="6" borderId="2" xfId="6" applyFont="1" applyFill="1" applyBorder="1" applyAlignment="1">
      <alignment vertical="center"/>
    </xf>
    <xf numFmtId="43" fontId="6" fillId="6" borderId="2" xfId="7" applyFont="1" applyFill="1" applyBorder="1" applyAlignment="1">
      <alignment horizontal="center" vertical="center"/>
    </xf>
    <xf numFmtId="0" fontId="6" fillId="6" borderId="2" xfId="6" applyFont="1" applyFill="1" applyBorder="1" applyAlignment="1">
      <alignment horizontal="center" vertical="center"/>
    </xf>
    <xf numFmtId="0" fontId="6" fillId="6" borderId="3" xfId="6" applyFont="1" applyFill="1" applyBorder="1" applyAlignment="1">
      <alignment horizontal="center" vertical="center"/>
    </xf>
    <xf numFmtId="43" fontId="7" fillId="0" borderId="0" xfId="7" applyFont="1" applyFill="1" applyBorder="1" applyAlignment="1">
      <alignment vertical="center"/>
    </xf>
    <xf numFmtId="173" fontId="7" fillId="0" borderId="0" xfId="7" applyNumberFormat="1" applyFont="1" applyFill="1" applyBorder="1" applyAlignment="1">
      <alignment vertical="center"/>
    </xf>
    <xf numFmtId="0" fontId="7" fillId="0" borderId="6" xfId="6" applyFont="1" applyBorder="1" applyAlignment="1">
      <alignment vertical="center"/>
    </xf>
    <xf numFmtId="0" fontId="38" fillId="0" borderId="0" xfId="6" applyFont="1" applyAlignment="1">
      <alignment vertical="center"/>
    </xf>
    <xf numFmtId="0" fontId="7" fillId="0" borderId="0" xfId="6" applyFont="1" applyAlignment="1" applyProtection="1">
      <alignment vertical="center"/>
      <protection locked="0"/>
    </xf>
    <xf numFmtId="173" fontId="7" fillId="7" borderId="4" xfId="7" applyNumberFormat="1" applyFont="1" applyFill="1" applyBorder="1" applyAlignment="1" applyProtection="1">
      <alignment vertical="center"/>
      <protection locked="0"/>
    </xf>
    <xf numFmtId="174" fontId="7" fillId="0" borderId="0" xfId="8" applyNumberFormat="1" applyFont="1" applyFill="1" applyBorder="1" applyAlignment="1">
      <alignment vertical="center"/>
    </xf>
    <xf numFmtId="175" fontId="7" fillId="0" borderId="0" xfId="8" applyNumberFormat="1" applyFont="1" applyFill="1" applyBorder="1" applyAlignment="1">
      <alignment vertical="center"/>
    </xf>
    <xf numFmtId="173" fontId="7" fillId="0" borderId="0" xfId="6" applyNumberFormat="1" applyFont="1" applyAlignment="1">
      <alignment vertical="center"/>
    </xf>
    <xf numFmtId="173" fontId="7" fillId="0" borderId="0" xfId="7" applyNumberFormat="1" applyFont="1" applyFill="1" applyBorder="1" applyAlignment="1" applyProtection="1">
      <alignment vertical="center"/>
      <protection locked="0"/>
    </xf>
    <xf numFmtId="0" fontId="6" fillId="6" borderId="2" xfId="6" applyFont="1" applyFill="1" applyBorder="1" applyAlignment="1" applyProtection="1">
      <alignment horizontal="center" vertical="center"/>
      <protection locked="0"/>
    </xf>
    <xf numFmtId="173" fontId="7" fillId="6" borderId="2" xfId="7" applyNumberFormat="1" applyFont="1" applyFill="1" applyBorder="1" applyAlignment="1" applyProtection="1">
      <alignment vertical="center"/>
      <protection locked="0"/>
    </xf>
    <xf numFmtId="0" fontId="7" fillId="6" borderId="2" xfId="6" applyFont="1" applyFill="1" applyBorder="1" applyAlignment="1">
      <alignment vertical="center"/>
    </xf>
    <xf numFmtId="173" fontId="7" fillId="6" borderId="2" xfId="6" applyNumberFormat="1" applyFont="1" applyFill="1" applyBorder="1" applyAlignment="1">
      <alignment vertical="center"/>
    </xf>
    <xf numFmtId="0" fontId="7" fillId="6" borderId="3" xfId="6" applyFont="1" applyFill="1" applyBorder="1" applyAlignment="1">
      <alignment vertical="center"/>
    </xf>
    <xf numFmtId="173" fontId="6" fillId="0" borderId="0" xfId="7" applyNumberFormat="1" applyFont="1" applyFill="1" applyBorder="1" applyAlignment="1" applyProtection="1">
      <alignment vertical="center"/>
      <protection locked="0"/>
    </xf>
    <xf numFmtId="43" fontId="7" fillId="0" borderId="6" xfId="7" applyFont="1" applyFill="1" applyBorder="1" applyAlignment="1">
      <alignment vertical="center"/>
    </xf>
    <xf numFmtId="0" fontId="7" fillId="7" borderId="4" xfId="6" applyFont="1" applyFill="1" applyBorder="1" applyAlignment="1" applyProtection="1">
      <alignment vertical="center"/>
      <protection locked="0"/>
    </xf>
    <xf numFmtId="0" fontId="34" fillId="0" borderId="0" xfId="6" applyAlignment="1">
      <alignment vertical="center"/>
    </xf>
    <xf numFmtId="0" fontId="34" fillId="7" borderId="4" xfId="6" applyFill="1" applyBorder="1" applyAlignment="1" applyProtection="1">
      <alignment vertical="center"/>
      <protection locked="0"/>
    </xf>
    <xf numFmtId="0" fontId="34" fillId="7" borderId="4" xfId="6" applyFill="1" applyBorder="1" applyAlignment="1">
      <alignment vertical="center"/>
    </xf>
    <xf numFmtId="0" fontId="6" fillId="6" borderId="2" xfId="6" applyFont="1" applyFill="1" applyBorder="1" applyAlignment="1" applyProtection="1">
      <alignment vertical="center"/>
      <protection locked="0"/>
    </xf>
    <xf numFmtId="0" fontId="7" fillId="0" borderId="9" xfId="6" applyFont="1" applyBorder="1" applyAlignment="1">
      <alignment vertical="center"/>
    </xf>
    <xf numFmtId="0" fontId="7" fillId="0" borderId="12" xfId="6" applyFont="1" applyBorder="1" applyAlignment="1">
      <alignment vertical="center"/>
    </xf>
    <xf numFmtId="173" fontId="6" fillId="0" borderId="12" xfId="7" applyNumberFormat="1" applyFont="1" applyFill="1" applyBorder="1" applyAlignment="1">
      <alignment vertical="center"/>
    </xf>
    <xf numFmtId="43" fontId="7" fillId="0" borderId="12" xfId="7" applyFont="1" applyFill="1" applyBorder="1" applyAlignment="1">
      <alignment vertical="center"/>
    </xf>
    <xf numFmtId="173" fontId="7" fillId="0" borderId="12" xfId="7" applyNumberFormat="1" applyFont="1" applyFill="1" applyBorder="1" applyAlignment="1">
      <alignment vertical="center"/>
    </xf>
    <xf numFmtId="173" fontId="7" fillId="0" borderId="12" xfId="6" applyNumberFormat="1" applyFont="1" applyBorder="1" applyAlignment="1">
      <alignment vertical="center"/>
    </xf>
    <xf numFmtId="43" fontId="7" fillId="0" borderId="10" xfId="7" applyFont="1" applyFill="1" applyBorder="1" applyAlignment="1">
      <alignment vertical="center"/>
    </xf>
    <xf numFmtId="173" fontId="6" fillId="0" borderId="0" xfId="7" applyNumberFormat="1" applyFont="1" applyFill="1" applyBorder="1" applyAlignment="1">
      <alignment vertical="center"/>
    </xf>
    <xf numFmtId="168" fontId="7" fillId="0" borderId="0" xfId="7" applyNumberFormat="1" applyFont="1" applyFill="1" applyBorder="1" applyAlignment="1">
      <alignment vertical="center"/>
    </xf>
    <xf numFmtId="176" fontId="7" fillId="0" borderId="0" xfId="6" applyNumberFormat="1" applyFont="1" applyAlignment="1">
      <alignment horizontal="left" vertical="center"/>
    </xf>
    <xf numFmtId="0" fontId="7" fillId="6" borderId="1" xfId="6" applyFont="1" applyFill="1" applyBorder="1" applyAlignment="1">
      <alignment vertical="center"/>
    </xf>
    <xf numFmtId="173" fontId="7" fillId="6" borderId="2" xfId="7" applyNumberFormat="1" applyFont="1" applyFill="1" applyBorder="1" applyAlignment="1">
      <alignment vertical="center"/>
    </xf>
    <xf numFmtId="10" fontId="7" fillId="6" borderId="2" xfId="8" applyNumberFormat="1" applyFont="1" applyFill="1" applyBorder="1" applyAlignment="1">
      <alignment vertical="center"/>
    </xf>
    <xf numFmtId="177" fontId="7" fillId="6" borderId="2" xfId="8" applyNumberFormat="1" applyFont="1" applyFill="1" applyBorder="1" applyAlignment="1">
      <alignment vertical="center"/>
    </xf>
    <xf numFmtId="43" fontId="7" fillId="0" borderId="0" xfId="7" applyFont="1" applyAlignment="1">
      <alignment vertical="center"/>
    </xf>
    <xf numFmtId="0" fontId="39" fillId="6" borderId="1" xfId="6" applyFont="1" applyFill="1" applyBorder="1" applyAlignment="1">
      <alignment horizontal="left" vertical="center"/>
    </xf>
    <xf numFmtId="0" fontId="39" fillId="6" borderId="2" xfId="6" applyFont="1" applyFill="1" applyBorder="1" applyAlignment="1">
      <alignment vertical="center"/>
    </xf>
    <xf numFmtId="0" fontId="34" fillId="6" borderId="2" xfId="6" applyFill="1" applyBorder="1" applyAlignment="1">
      <alignment vertical="center"/>
    </xf>
    <xf numFmtId="0" fontId="34" fillId="6" borderId="3" xfId="6" applyFill="1" applyBorder="1" applyAlignment="1">
      <alignment vertical="center"/>
    </xf>
    <xf numFmtId="0" fontId="39" fillId="6" borderId="2" xfId="6" applyFont="1" applyFill="1" applyBorder="1" applyAlignment="1">
      <alignment horizontal="center" vertical="center" wrapText="1"/>
    </xf>
    <xf numFmtId="0" fontId="39" fillId="6" borderId="3" xfId="6" applyFont="1" applyFill="1" applyBorder="1" applyAlignment="1">
      <alignment horizontal="center" vertical="center" wrapText="1"/>
    </xf>
    <xf numFmtId="0" fontId="39" fillId="6" borderId="1" xfId="6" applyFont="1" applyFill="1" applyBorder="1" applyAlignment="1">
      <alignment horizontal="center" vertical="center"/>
    </xf>
    <xf numFmtId="0" fontId="34" fillId="0" borderId="0" xfId="6" applyAlignment="1">
      <alignment horizontal="center" vertical="center"/>
    </xf>
    <xf numFmtId="166" fontId="34" fillId="7" borderId="4" xfId="6" applyNumberFormat="1" applyFill="1" applyBorder="1" applyAlignment="1">
      <alignment vertical="center"/>
    </xf>
    <xf numFmtId="166" fontId="39" fillId="6" borderId="2" xfId="6" applyNumberFormat="1" applyFont="1" applyFill="1" applyBorder="1" applyAlignment="1">
      <alignment vertical="center"/>
    </xf>
    <xf numFmtId="166" fontId="39" fillId="6" borderId="3" xfId="6" applyNumberFormat="1" applyFont="1" applyFill="1" applyBorder="1" applyAlignment="1">
      <alignment vertical="center"/>
    </xf>
    <xf numFmtId="166" fontId="34" fillId="7" borderId="5" xfId="6" applyNumberFormat="1" applyFill="1" applyBorder="1" applyAlignment="1">
      <alignment vertical="center"/>
    </xf>
    <xf numFmtId="0" fontId="34" fillId="0" borderId="4" xfId="6" applyBorder="1" applyAlignment="1">
      <alignment vertical="center"/>
    </xf>
    <xf numFmtId="166" fontId="34" fillId="0" borderId="4" xfId="6" applyNumberFormat="1" applyBorder="1" applyAlignment="1">
      <alignment vertical="center"/>
    </xf>
    <xf numFmtId="0" fontId="7" fillId="0" borderId="0" xfId="0" applyFont="1" applyAlignment="1">
      <alignment horizontal="center"/>
    </xf>
    <xf numFmtId="49" fontId="6" fillId="6" borderId="1" xfId="0" applyNumberFormat="1" applyFont="1" applyFill="1" applyBorder="1" applyAlignment="1">
      <alignment horizontal="left" vertical="center"/>
    </xf>
    <xf numFmtId="49" fontId="5" fillId="6" borderId="2" xfId="0" applyNumberFormat="1" applyFont="1" applyFill="1" applyBorder="1" applyAlignment="1">
      <alignment horizontal="center" vertical="center"/>
    </xf>
    <xf numFmtId="0" fontId="40" fillId="6" borderId="2" xfId="4" applyFont="1" applyFill="1" applyBorder="1"/>
    <xf numFmtId="0" fontId="40" fillId="6" borderId="3" xfId="4" applyFont="1" applyFill="1" applyBorder="1"/>
    <xf numFmtId="0" fontId="28" fillId="6" borderId="2" xfId="4" applyFont="1" applyFill="1" applyBorder="1" applyAlignment="1">
      <alignment vertical="center" wrapText="1"/>
    </xf>
    <xf numFmtId="0" fontId="6" fillId="6" borderId="3" xfId="1" applyFont="1" applyFill="1" applyBorder="1" applyAlignment="1" applyProtection="1">
      <alignment horizontal="center" vertical="center" wrapText="1"/>
    </xf>
    <xf numFmtId="0" fontId="41" fillId="4" borderId="0" xfId="0" applyFont="1" applyFill="1"/>
    <xf numFmtId="0" fontId="41" fillId="4" borderId="0" xfId="0" applyFont="1" applyFill="1" applyAlignment="1">
      <alignment horizontal="center"/>
    </xf>
    <xf numFmtId="0" fontId="26" fillId="0" borderId="0" xfId="0" applyFont="1"/>
    <xf numFmtId="0" fontId="28" fillId="0" borderId="0" xfId="0" applyFont="1"/>
    <xf numFmtId="0" fontId="26" fillId="0" borderId="0" xfId="0" applyFont="1" applyAlignment="1">
      <alignment horizontal="right"/>
    </xf>
    <xf numFmtId="0" fontId="26" fillId="0" borderId="0" xfId="0" applyFont="1" applyAlignment="1">
      <alignment wrapText="1"/>
    </xf>
    <xf numFmtId="0" fontId="26" fillId="0" borderId="0" xfId="0" applyFont="1" applyAlignment="1">
      <alignment horizontal="left" indent="12"/>
    </xf>
    <xf numFmtId="0" fontId="28" fillId="0" borderId="0" xfId="0" applyFont="1" applyAlignment="1">
      <alignment horizontal="left" indent="6"/>
    </xf>
    <xf numFmtId="0" fontId="28" fillId="0" borderId="0" xfId="0" applyFont="1" applyAlignment="1">
      <alignment horizontal="center"/>
    </xf>
    <xf numFmtId="0" fontId="42" fillId="0" borderId="0" xfId="0" applyFont="1" applyAlignment="1">
      <alignment vertical="center"/>
    </xf>
    <xf numFmtId="0" fontId="41" fillId="4" borderId="0" xfId="0" applyFont="1" applyFill="1" applyAlignment="1">
      <alignment vertical="center"/>
    </xf>
    <xf numFmtId="0" fontId="41" fillId="4" borderId="0" xfId="0" applyFont="1" applyFill="1" applyAlignment="1">
      <alignment horizontal="center" vertical="center"/>
    </xf>
    <xf numFmtId="0" fontId="28" fillId="0" borderId="0" xfId="0" applyFont="1" applyAlignment="1">
      <alignment horizontal="right"/>
    </xf>
    <xf numFmtId="0" fontId="28" fillId="0" borderId="0" xfId="0" applyFont="1" applyAlignment="1">
      <alignment horizontal="left" indent="3"/>
    </xf>
    <xf numFmtId="0" fontId="26" fillId="0" borderId="0" xfId="0" applyFont="1" applyAlignment="1">
      <alignment horizontal="left" indent="4"/>
    </xf>
    <xf numFmtId="0" fontId="26" fillId="0" borderId="0" xfId="0" applyFont="1" applyAlignment="1">
      <alignment horizontal="left"/>
    </xf>
    <xf numFmtId="0" fontId="26" fillId="0" borderId="0" xfId="0" applyFont="1" applyAlignment="1">
      <alignment horizontal="left" indent="11"/>
    </xf>
    <xf numFmtId="0" fontId="7" fillId="0" borderId="0" xfId="0" applyFont="1" applyAlignment="1">
      <alignment wrapText="1"/>
    </xf>
    <xf numFmtId="0" fontId="28" fillId="0" borderId="0" xfId="0" applyFont="1" applyAlignment="1">
      <alignment horizontal="left" indent="4"/>
    </xf>
    <xf numFmtId="0" fontId="26" fillId="0" borderId="0" xfId="0" applyFont="1" applyAlignment="1">
      <alignment horizontal="left" indent="7"/>
    </xf>
    <xf numFmtId="0" fontId="28" fillId="0" borderId="0" xfId="0" applyFont="1" applyAlignment="1">
      <alignment horizontal="left" indent="2"/>
    </xf>
    <xf numFmtId="49" fontId="3" fillId="6" borderId="1" xfId="0" applyNumberFormat="1" applyFont="1" applyFill="1" applyBorder="1" applyAlignment="1">
      <alignment horizontal="left" vertical="center"/>
    </xf>
    <xf numFmtId="49" fontId="5" fillId="6" borderId="2" xfId="0" applyNumberFormat="1" applyFont="1" applyFill="1" applyBorder="1" applyAlignment="1">
      <alignment horizontal="left" vertical="center"/>
    </xf>
    <xf numFmtId="49" fontId="6" fillId="6" borderId="2" xfId="0" applyNumberFormat="1" applyFont="1" applyFill="1" applyBorder="1" applyAlignment="1">
      <alignment horizontal="left" vertical="center"/>
    </xf>
    <xf numFmtId="49" fontId="19" fillId="6" borderId="2" xfId="0" applyNumberFormat="1" applyFont="1" applyFill="1" applyBorder="1" applyAlignment="1">
      <alignment horizontal="left" vertical="center"/>
    </xf>
    <xf numFmtId="0" fontId="3" fillId="0" borderId="2" xfId="0" applyFont="1" applyBorder="1" applyAlignment="1">
      <alignment horizontal="left" vertical="center" wrapText="1"/>
    </xf>
    <xf numFmtId="15" fontId="3" fillId="0" borderId="2" xfId="0" applyNumberFormat="1" applyFont="1" applyBorder="1" applyAlignment="1">
      <alignment horizontal="center" vertical="center"/>
    </xf>
    <xf numFmtId="0" fontId="6" fillId="0" borderId="2" xfId="0" applyFont="1" applyBorder="1" applyAlignment="1">
      <alignment horizontal="center" vertical="center" wrapText="1"/>
    </xf>
    <xf numFmtId="15" fontId="3" fillId="0" borderId="2" xfId="0" applyNumberFormat="1" applyFont="1" applyBorder="1" applyAlignment="1">
      <alignment horizontal="center" vertical="center" wrapText="1"/>
    </xf>
    <xf numFmtId="15" fontId="3" fillId="0" borderId="12" xfId="0" applyNumberFormat="1" applyFont="1" applyBorder="1" applyAlignment="1">
      <alignment horizontal="center" vertical="center" wrapText="1"/>
    </xf>
    <xf numFmtId="15" fontId="3" fillId="0" borderId="0" xfId="0" applyNumberFormat="1" applyFont="1" applyAlignment="1">
      <alignment horizontal="center" vertical="center"/>
    </xf>
    <xf numFmtId="0" fontId="3" fillId="0" borderId="0" xfId="0" applyFont="1" applyAlignment="1">
      <alignment horizontal="center" vertical="center"/>
    </xf>
    <xf numFmtId="15" fontId="3" fillId="0" borderId="26" xfId="0" applyNumberFormat="1" applyFont="1" applyBorder="1" applyAlignment="1">
      <alignment horizontal="center" vertical="center" wrapText="1"/>
    </xf>
    <xf numFmtId="1" fontId="3" fillId="0" borderId="0" xfId="0" applyNumberFormat="1" applyFont="1" applyAlignment="1">
      <alignment horizontal="center" vertical="center"/>
    </xf>
    <xf numFmtId="1" fontId="20" fillId="0" borderId="0" xfId="0" applyNumberFormat="1" applyFont="1" applyAlignment="1">
      <alignment horizontal="center" vertical="center"/>
    </xf>
    <xf numFmtId="3" fontId="20" fillId="0" borderId="29" xfId="0" applyNumberFormat="1" applyFont="1" applyBorder="1" applyAlignment="1" applyProtection="1">
      <alignment horizontal="center" vertical="center"/>
      <protection locked="0"/>
    </xf>
    <xf numFmtId="3" fontId="20" fillId="0" borderId="0" xfId="0" applyNumberFormat="1" applyFont="1" applyAlignment="1">
      <alignment horizontal="center" vertical="center"/>
    </xf>
    <xf numFmtId="1" fontId="20" fillId="0" borderId="12" xfId="0" applyNumberFormat="1" applyFont="1" applyBorder="1" applyAlignment="1">
      <alignment horizontal="center" vertical="center"/>
    </xf>
    <xf numFmtId="3" fontId="20" fillId="0" borderId="12" xfId="0" applyNumberFormat="1" applyFont="1" applyBorder="1" applyAlignment="1">
      <alignment horizontal="center" vertical="center"/>
    </xf>
    <xf numFmtId="1" fontId="20" fillId="0" borderId="26" xfId="0" applyNumberFormat="1" applyFont="1" applyBorder="1" applyAlignment="1">
      <alignment horizontal="center" vertical="center"/>
    </xf>
    <xf numFmtId="3" fontId="20" fillId="0" borderId="26" xfId="0" applyNumberFormat="1" applyFont="1" applyBorder="1" applyAlignment="1">
      <alignment horizontal="center" vertical="center"/>
    </xf>
    <xf numFmtId="1" fontId="20" fillId="0" borderId="0" xfId="0" applyNumberFormat="1" applyFont="1" applyAlignment="1">
      <alignment horizontal="center" vertical="center" wrapText="1"/>
    </xf>
    <xf numFmtId="0" fontId="3" fillId="6" borderId="1" xfId="0" applyFont="1" applyFill="1" applyBorder="1" applyAlignment="1">
      <alignment vertical="center"/>
    </xf>
    <xf numFmtId="0" fontId="3" fillId="6" borderId="2" xfId="0" applyFont="1" applyFill="1" applyBorder="1" applyAlignment="1">
      <alignment vertical="center"/>
    </xf>
    <xf numFmtId="0" fontId="28" fillId="6" borderId="2" xfId="0" applyFont="1" applyFill="1" applyBorder="1" applyAlignment="1">
      <alignment vertical="center" wrapText="1"/>
    </xf>
    <xf numFmtId="49" fontId="3" fillId="6" borderId="3" xfId="0" applyNumberFormat="1" applyFont="1" applyFill="1" applyBorder="1" applyAlignment="1">
      <alignment horizontal="center" vertical="center" wrapText="1"/>
    </xf>
    <xf numFmtId="0" fontId="3" fillId="6" borderId="1" xfId="0" applyFont="1" applyFill="1" applyBorder="1" applyAlignment="1">
      <alignment horizontal="center" vertical="top" wrapText="1"/>
    </xf>
    <xf numFmtId="0" fontId="3" fillId="6" borderId="2" xfId="0" applyFont="1" applyFill="1" applyBorder="1" applyAlignment="1">
      <alignment vertical="top" wrapText="1"/>
    </xf>
    <xf numFmtId="0" fontId="3" fillId="6" borderId="3" xfId="0" applyFont="1" applyFill="1" applyBorder="1" applyAlignment="1">
      <alignment vertical="top" wrapText="1"/>
    </xf>
    <xf numFmtId="0" fontId="0" fillId="0" borderId="26" xfId="0" applyBorder="1" applyAlignment="1">
      <alignment horizontal="center" vertical="center"/>
    </xf>
    <xf numFmtId="0" fontId="7" fillId="0" borderId="26" xfId="0" applyFont="1" applyBorder="1" applyAlignment="1">
      <alignment horizontal="left" vertical="center" wrapText="1"/>
    </xf>
    <xf numFmtId="14" fontId="7" fillId="0" borderId="26" xfId="0" applyNumberFormat="1" applyFont="1" applyBorder="1" applyAlignment="1">
      <alignment horizontal="center" vertical="center" wrapText="1"/>
    </xf>
    <xf numFmtId="0" fontId="7" fillId="0" borderId="26" xfId="0" applyFont="1" applyBorder="1" applyAlignment="1">
      <alignment horizontal="left" vertical="center"/>
    </xf>
    <xf numFmtId="14" fontId="7" fillId="0" borderId="29" xfId="0" applyNumberFormat="1" applyFont="1" applyBorder="1" applyAlignment="1" applyProtection="1">
      <alignment horizontal="center" vertical="center" wrapText="1"/>
      <protection locked="0"/>
    </xf>
    <xf numFmtId="0" fontId="46" fillId="0" borderId="0" xfId="0" applyFont="1" applyAlignment="1">
      <alignment horizontal="left" vertical="center" wrapText="1"/>
    </xf>
    <xf numFmtId="49" fontId="7" fillId="0" borderId="17" xfId="0" applyNumberFormat="1" applyFont="1" applyBorder="1" applyAlignment="1" applyProtection="1">
      <alignment horizontal="left" vertical="top" wrapText="1"/>
      <protection locked="0"/>
    </xf>
    <xf numFmtId="0" fontId="7" fillId="0" borderId="26" xfId="0" applyFont="1" applyBorder="1" applyAlignment="1">
      <alignment horizontal="center" vertical="center" wrapText="1"/>
    </xf>
    <xf numFmtId="0" fontId="17" fillId="0" borderId="26" xfId="0" applyFont="1" applyBorder="1" applyAlignment="1">
      <alignment horizontal="left" vertical="center" wrapText="1"/>
    </xf>
    <xf numFmtId="167" fontId="7" fillId="0" borderId="12" xfId="0" applyNumberFormat="1" applyFont="1" applyBorder="1" applyAlignment="1">
      <alignment horizontal="center" vertical="center" wrapText="1"/>
    </xf>
    <xf numFmtId="167" fontId="7" fillId="0" borderId="26" xfId="0" applyNumberFormat="1" applyFont="1" applyBorder="1" applyAlignment="1">
      <alignment horizontal="center" vertical="center" wrapText="1"/>
    </xf>
    <xf numFmtId="1" fontId="7" fillId="0" borderId="29" xfId="0" applyNumberFormat="1" applyFont="1" applyBorder="1" applyAlignment="1" applyProtection="1">
      <alignment horizontal="center" vertical="center" wrapText="1"/>
      <protection locked="0"/>
    </xf>
    <xf numFmtId="1" fontId="7" fillId="0" borderId="26" xfId="0" applyNumberFormat="1" applyFont="1" applyBorder="1" applyAlignment="1">
      <alignment horizontal="left" vertical="center" wrapText="1"/>
    </xf>
    <xf numFmtId="42" fontId="7" fillId="0" borderId="29" xfId="0" applyNumberFormat="1" applyFont="1" applyBorder="1" applyAlignment="1" applyProtection="1">
      <alignment horizontal="left" vertical="center" wrapText="1"/>
      <protection locked="0"/>
    </xf>
    <xf numFmtId="42" fontId="7" fillId="0" borderId="0" xfId="0" applyNumberFormat="1" applyFont="1" applyAlignment="1">
      <alignment horizontal="left" vertical="center" wrapText="1"/>
    </xf>
    <xf numFmtId="42" fontId="7" fillId="0" borderId="26" xfId="0" applyNumberFormat="1" applyFont="1" applyBorder="1" applyAlignment="1">
      <alignment horizontal="left" vertical="center" wrapText="1"/>
    </xf>
    <xf numFmtId="0" fontId="0" fillId="0" borderId="26" xfId="0" applyBorder="1" applyAlignment="1">
      <alignment horizontal="left" vertical="center"/>
    </xf>
    <xf numFmtId="168" fontId="7" fillId="0" borderId="29" xfId="0" applyNumberFormat="1" applyFont="1" applyBorder="1" applyAlignment="1" applyProtection="1">
      <alignment horizontal="center" vertical="center" wrapText="1"/>
      <protection locked="0"/>
    </xf>
    <xf numFmtId="0" fontId="47" fillId="0" borderId="0" xfId="0" applyFont="1"/>
    <xf numFmtId="0" fontId="47" fillId="0" borderId="0" xfId="0" quotePrefix="1" applyFont="1"/>
    <xf numFmtId="0" fontId="0" fillId="0" borderId="0" xfId="0" applyAlignment="1">
      <alignment horizontal="left" vertical="center"/>
    </xf>
    <xf numFmtId="165" fontId="7" fillId="0" borderId="29" xfId="0" applyNumberFormat="1" applyFont="1" applyBorder="1" applyAlignment="1" applyProtection="1">
      <alignment horizontal="center" vertical="center" wrapText="1"/>
      <protection locked="0"/>
    </xf>
    <xf numFmtId="49" fontId="5" fillId="6" borderId="1" xfId="0" applyNumberFormat="1" applyFont="1" applyFill="1" applyBorder="1" applyAlignment="1">
      <alignment horizontal="left" vertical="center"/>
    </xf>
    <xf numFmtId="49" fontId="5" fillId="6" borderId="2" xfId="0" applyNumberFormat="1" applyFont="1" applyFill="1" applyBorder="1" applyAlignment="1">
      <alignment vertical="center"/>
    </xf>
    <xf numFmtId="0" fontId="6" fillId="6" borderId="3" xfId="1" applyFont="1" applyFill="1" applyBorder="1" applyAlignment="1" applyProtection="1">
      <alignment vertical="center"/>
    </xf>
    <xf numFmtId="49" fontId="6" fillId="6" borderId="9" xfId="0" applyNumberFormat="1" applyFont="1" applyFill="1" applyBorder="1" applyAlignment="1">
      <alignment horizontal="center" vertical="center"/>
    </xf>
    <xf numFmtId="0" fontId="6" fillId="6" borderId="12" xfId="0" applyFont="1" applyFill="1" applyBorder="1" applyAlignment="1">
      <alignment horizontal="center" vertical="center" wrapText="1"/>
    </xf>
    <xf numFmtId="0" fontId="6" fillId="6" borderId="12" xfId="0" applyFont="1" applyFill="1" applyBorder="1" applyAlignment="1">
      <alignment vertical="center" wrapText="1"/>
    </xf>
    <xf numFmtId="0" fontId="6" fillId="6" borderId="10" xfId="0" applyFont="1" applyFill="1" applyBorder="1" applyAlignment="1">
      <alignment horizontal="center" vertical="center" wrapText="1"/>
    </xf>
    <xf numFmtId="49" fontId="10" fillId="0" borderId="0" xfId="0" applyNumberFormat="1" applyFont="1" applyAlignment="1">
      <alignment horizontal="center" vertical="center"/>
    </xf>
    <xf numFmtId="0" fontId="10" fillId="0" borderId="0" xfId="0" applyFont="1" applyAlignment="1">
      <alignment horizontal="center" vertical="center" wrapText="1"/>
    </xf>
    <xf numFmtId="178" fontId="10" fillId="0" borderId="0" xfId="0" applyNumberFormat="1" applyFont="1" applyAlignment="1">
      <alignment vertical="center"/>
    </xf>
    <xf numFmtId="49" fontId="12" fillId="0" borderId="26" xfId="0" applyNumberFormat="1" applyFont="1" applyBorder="1" applyAlignment="1">
      <alignment horizontal="center" vertical="center"/>
    </xf>
    <xf numFmtId="0" fontId="12" fillId="0" borderId="26" xfId="0" applyFont="1" applyBorder="1" applyAlignment="1">
      <alignment vertical="center" wrapText="1"/>
    </xf>
    <xf numFmtId="0" fontId="12" fillId="0" borderId="26" xfId="0" applyFont="1" applyBorder="1" applyAlignment="1">
      <alignment horizontal="center" vertical="center" wrapText="1"/>
    </xf>
    <xf numFmtId="178" fontId="12" fillId="0" borderId="26" xfId="0" applyNumberFormat="1" applyFont="1" applyBorder="1" applyAlignment="1">
      <alignment vertical="center"/>
    </xf>
    <xf numFmtId="1" fontId="7" fillId="0" borderId="0" xfId="0" applyNumberFormat="1" applyFont="1" applyAlignment="1">
      <alignment horizontal="center" vertical="center"/>
    </xf>
    <xf numFmtId="2" fontId="7" fillId="0" borderId="0" xfId="0" applyNumberFormat="1" applyFont="1" applyAlignment="1">
      <alignment horizontal="center" vertical="center"/>
    </xf>
    <xf numFmtId="2" fontId="7" fillId="0" borderId="33" xfId="0" applyNumberFormat="1" applyFont="1" applyBorder="1" applyAlignment="1" applyProtection="1">
      <alignment horizontal="center" vertical="center" wrapText="1"/>
      <protection locked="0"/>
    </xf>
    <xf numFmtId="1" fontId="11" fillId="0" borderId="0" xfId="0" applyNumberFormat="1" applyFont="1" applyAlignment="1">
      <alignment horizontal="center" vertical="center"/>
    </xf>
    <xf numFmtId="1" fontId="7" fillId="0" borderId="26" xfId="0" applyNumberFormat="1" applyFont="1" applyBorder="1" applyAlignment="1">
      <alignment horizontal="center" vertical="center"/>
    </xf>
    <xf numFmtId="0" fontId="7" fillId="0" borderId="26" xfId="0" applyFont="1" applyBorder="1" applyAlignment="1">
      <alignment vertical="center" wrapText="1"/>
    </xf>
    <xf numFmtId="2" fontId="7" fillId="0" borderId="26" xfId="0" applyNumberFormat="1" applyFont="1" applyBorder="1" applyAlignment="1">
      <alignment horizontal="center" vertical="center"/>
    </xf>
    <xf numFmtId="49" fontId="6" fillId="0" borderId="0" xfId="0" applyNumberFormat="1" applyFont="1" applyAlignment="1">
      <alignment horizontal="center" vertical="center"/>
    </xf>
    <xf numFmtId="0" fontId="6" fillId="0" borderId="0" xfId="0" applyFont="1" applyAlignment="1">
      <alignment vertical="center" wrapText="1"/>
    </xf>
    <xf numFmtId="2" fontId="48" fillId="0" borderId="0" xfId="0" applyNumberFormat="1" applyFont="1" applyAlignment="1">
      <alignment horizontal="center" vertical="center"/>
    </xf>
    <xf numFmtId="2" fontId="6" fillId="0" borderId="0" xfId="0" applyNumberFormat="1" applyFont="1" applyAlignment="1">
      <alignment horizontal="center" vertical="center"/>
    </xf>
    <xf numFmtId="49" fontId="5" fillId="6" borderId="0" xfId="0" applyNumberFormat="1" applyFont="1" applyFill="1" applyAlignment="1">
      <alignment horizontal="left" vertical="center"/>
    </xf>
    <xf numFmtId="49" fontId="3" fillId="0" borderId="26" xfId="0" applyNumberFormat="1" applyFont="1" applyBorder="1" applyAlignment="1">
      <alignment horizontal="center" vertical="center"/>
    </xf>
    <xf numFmtId="0" fontId="3" fillId="0" borderId="26" xfId="0" applyFont="1" applyBorder="1" applyAlignment="1">
      <alignment vertical="center" wrapText="1"/>
    </xf>
    <xf numFmtId="15" fontId="3" fillId="0" borderId="26" xfId="0" applyNumberFormat="1" applyFont="1" applyBorder="1" applyAlignment="1">
      <alignment horizontal="center" vertical="center"/>
    </xf>
    <xf numFmtId="2" fontId="20" fillId="0" borderId="29" xfId="0" applyNumberFormat="1" applyFont="1" applyBorder="1" applyAlignment="1" applyProtection="1">
      <alignment horizontal="center" vertical="center"/>
      <protection locked="0"/>
    </xf>
    <xf numFmtId="49" fontId="20" fillId="0" borderId="26" xfId="0" applyNumberFormat="1" applyFont="1" applyBorder="1" applyAlignment="1">
      <alignment horizontal="center" vertical="center"/>
    </xf>
    <xf numFmtId="0" fontId="20" fillId="0" borderId="26" xfId="0" applyFont="1" applyBorder="1" applyAlignment="1">
      <alignment vertical="center" wrapText="1"/>
    </xf>
    <xf numFmtId="0" fontId="3" fillId="0" borderId="0" xfId="0" applyFont="1" applyAlignment="1">
      <alignment horizontal="right" vertical="center"/>
    </xf>
    <xf numFmtId="0" fontId="20" fillId="0" borderId="12" xfId="0" applyFont="1" applyBorder="1" applyAlignment="1">
      <alignment vertical="center"/>
    </xf>
    <xf numFmtId="0" fontId="20" fillId="0" borderId="26" xfId="0" applyFont="1" applyBorder="1" applyAlignment="1">
      <alignment vertical="center"/>
    </xf>
    <xf numFmtId="0" fontId="3" fillId="0" borderId="2" xfId="0" applyFont="1" applyBorder="1" applyAlignment="1">
      <alignment horizontal="right" vertical="center"/>
    </xf>
    <xf numFmtId="0" fontId="6" fillId="0" borderId="2" xfId="0" applyFont="1" applyBorder="1" applyAlignment="1">
      <alignment horizontal="right" vertical="center" wrapText="1"/>
    </xf>
    <xf numFmtId="49" fontId="0" fillId="0" borderId="26" xfId="0" applyNumberFormat="1" applyBorder="1" applyAlignment="1">
      <alignment horizontal="center" vertical="top"/>
    </xf>
    <xf numFmtId="0" fontId="3" fillId="0" borderId="26" xfId="0" applyFont="1" applyBorder="1" applyAlignment="1">
      <alignment horizontal="right" vertical="center" wrapText="1"/>
    </xf>
    <xf numFmtId="0" fontId="3" fillId="0" borderId="26" xfId="0" applyFont="1" applyBorder="1" applyAlignment="1">
      <alignment horizontal="right" vertical="center"/>
    </xf>
    <xf numFmtId="0" fontId="49" fillId="0" borderId="36" xfId="0" applyFont="1" applyBorder="1" applyAlignment="1">
      <alignment vertical="center" wrapText="1"/>
    </xf>
    <xf numFmtId="0" fontId="51" fillId="0" borderId="37" xfId="0" applyFont="1" applyBorder="1" applyAlignment="1">
      <alignment horizontal="center" vertical="center" wrapText="1"/>
    </xf>
    <xf numFmtId="0" fontId="51" fillId="0" borderId="37" xfId="0" applyFont="1" applyBorder="1" applyAlignment="1">
      <alignment vertical="center" wrapText="1"/>
    </xf>
    <xf numFmtId="0" fontId="49" fillId="8" borderId="34" xfId="0" applyFont="1" applyFill="1" applyBorder="1" applyAlignment="1">
      <alignment vertical="center" wrapText="1"/>
    </xf>
    <xf numFmtId="0" fontId="50" fillId="8" borderId="35" xfId="0" applyFont="1" applyFill="1" applyBorder="1" applyAlignment="1">
      <alignment vertical="center" wrapText="1"/>
    </xf>
    <xf numFmtId="0" fontId="50" fillId="8" borderId="40" xfId="0" applyFont="1" applyFill="1" applyBorder="1" applyAlignment="1">
      <alignment vertical="center" wrapText="1"/>
    </xf>
    <xf numFmtId="0" fontId="51" fillId="0" borderId="38" xfId="0" applyFont="1" applyBorder="1" applyAlignment="1">
      <alignment vertical="center" wrapText="1"/>
    </xf>
    <xf numFmtId="0" fontId="50" fillId="8" borderId="34" xfId="0" applyFont="1" applyFill="1" applyBorder="1" applyAlignment="1">
      <alignment vertical="center" wrapText="1"/>
    </xf>
    <xf numFmtId="0" fontId="49" fillId="0" borderId="34" xfId="0" applyFont="1" applyBorder="1" applyAlignment="1">
      <alignment vertical="center" wrapText="1"/>
    </xf>
    <xf numFmtId="0" fontId="49" fillId="8" borderId="36" xfId="0" applyFont="1" applyFill="1" applyBorder="1" applyAlignment="1">
      <alignment horizontal="center" vertical="center" wrapText="1"/>
    </xf>
    <xf numFmtId="0" fontId="50" fillId="8" borderId="37" xfId="0" applyFont="1" applyFill="1" applyBorder="1" applyAlignment="1">
      <alignment horizontal="center" vertical="center" wrapText="1"/>
    </xf>
    <xf numFmtId="164" fontId="8" fillId="2" borderId="2" xfId="0" applyNumberFormat="1" applyFont="1" applyFill="1" applyBorder="1" applyAlignment="1">
      <alignment horizontal="center" vertical="center"/>
    </xf>
    <xf numFmtId="0" fontId="7" fillId="0" borderId="2" xfId="0" applyFont="1" applyBorder="1" applyAlignment="1">
      <alignment horizontal="left" vertical="center" wrapText="1"/>
    </xf>
    <xf numFmtId="0" fontId="7" fillId="0" borderId="2" xfId="0" applyFont="1" applyBorder="1" applyAlignment="1">
      <alignment horizontal="center" vertical="center" wrapText="1"/>
    </xf>
    <xf numFmtId="0" fontId="6" fillId="2" borderId="1"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7" fillId="0" borderId="13" xfId="0" applyFont="1" applyBorder="1" applyAlignment="1">
      <alignment horizontal="left" vertical="center" wrapText="1"/>
    </xf>
    <xf numFmtId="0" fontId="51" fillId="0" borderId="36" xfId="0" applyFont="1" applyBorder="1" applyAlignment="1">
      <alignment vertical="center" wrapText="1"/>
    </xf>
    <xf numFmtId="0" fontId="51" fillId="0" borderId="34" xfId="0" applyFont="1" applyBorder="1" applyAlignment="1">
      <alignment vertical="center" wrapText="1"/>
    </xf>
    <xf numFmtId="0" fontId="51" fillId="0" borderId="41" xfId="0" applyFont="1" applyBorder="1" applyAlignment="1">
      <alignment vertical="center" wrapText="1"/>
    </xf>
    <xf numFmtId="49" fontId="7" fillId="0" borderId="12" xfId="0" applyNumberFormat="1" applyFont="1" applyBorder="1" applyAlignment="1">
      <alignment horizontal="center" vertical="center" wrapText="1"/>
    </xf>
    <xf numFmtId="0" fontId="7" fillId="0" borderId="0" xfId="0" applyFont="1" applyAlignment="1">
      <alignment vertical="center"/>
    </xf>
    <xf numFmtId="0" fontId="6" fillId="2" borderId="3" xfId="1" applyFont="1" applyFill="1" applyBorder="1" applyAlignment="1" applyProtection="1">
      <alignment horizontal="center" vertical="center"/>
    </xf>
    <xf numFmtId="49" fontId="7" fillId="0" borderId="12" xfId="0" applyNumberFormat="1" applyFont="1" applyBorder="1" applyAlignment="1">
      <alignment horizontal="left" vertical="center" wrapText="1"/>
    </xf>
    <xf numFmtId="0" fontId="7" fillId="0" borderId="0" xfId="0" applyFont="1" applyAlignment="1">
      <alignment horizontal="left" vertical="center" wrapText="1"/>
    </xf>
    <xf numFmtId="0" fontId="7" fillId="0" borderId="12" xfId="0" applyFont="1" applyBorder="1" applyAlignment="1">
      <alignment horizontal="center" vertical="center" wrapText="1"/>
    </xf>
    <xf numFmtId="170" fontId="37" fillId="6" borderId="8" xfId="6" applyNumberFormat="1" applyFont="1" applyFill="1" applyBorder="1" applyAlignment="1">
      <alignment horizontal="right" vertical="center"/>
    </xf>
    <xf numFmtId="170" fontId="37" fillId="6" borderId="6" xfId="6" applyNumberFormat="1" applyFont="1" applyFill="1" applyBorder="1" applyAlignment="1">
      <alignment horizontal="right" vertical="center"/>
    </xf>
    <xf numFmtId="0" fontId="5" fillId="6" borderId="1" xfId="6" applyFont="1" applyFill="1" applyBorder="1" applyAlignment="1">
      <alignment vertical="center"/>
    </xf>
    <xf numFmtId="0" fontId="7" fillId="0" borderId="12" xfId="0" applyFont="1" applyBorder="1" applyAlignment="1">
      <alignment horizontal="left" vertical="center" wrapText="1"/>
    </xf>
    <xf numFmtId="0" fontId="7" fillId="0" borderId="0" xfId="0" applyFont="1" applyAlignment="1">
      <alignment horizontal="center" vertical="center" wrapText="1"/>
    </xf>
    <xf numFmtId="0" fontId="0" fillId="0" borderId="2" xfId="0" applyBorder="1" applyAlignment="1">
      <alignment wrapText="1"/>
    </xf>
    <xf numFmtId="0" fontId="20" fillId="0" borderId="0" xfId="0" applyFont="1" applyAlignment="1">
      <alignment horizontal="center" vertical="center"/>
    </xf>
    <xf numFmtId="2" fontId="20" fillId="0" borderId="26" xfId="0" applyNumberFormat="1" applyFont="1" applyBorder="1" applyAlignment="1">
      <alignment horizontal="center" vertical="center"/>
    </xf>
    <xf numFmtId="2" fontId="20" fillId="0" borderId="0" xfId="0" applyNumberFormat="1" applyFont="1" applyAlignment="1">
      <alignment horizontal="center" vertical="center"/>
    </xf>
    <xf numFmtId="2" fontId="20" fillId="0" borderId="12" xfId="0" applyNumberFormat="1" applyFont="1" applyBorder="1" applyAlignment="1">
      <alignment horizontal="center" vertical="center"/>
    </xf>
    <xf numFmtId="0" fontId="6" fillId="6" borderId="0" xfId="0" applyFont="1" applyFill="1" applyAlignment="1">
      <alignment horizontal="center" vertical="center" wrapText="1"/>
    </xf>
    <xf numFmtId="0" fontId="7" fillId="0" borderId="29" xfId="0" applyFont="1" applyBorder="1" applyAlignment="1" applyProtection="1">
      <alignment horizontal="left" vertical="center" wrapText="1"/>
      <protection locked="0"/>
    </xf>
    <xf numFmtId="0" fontId="3" fillId="0" borderId="26" xfId="0" applyFont="1" applyBorder="1" applyAlignment="1">
      <alignment horizontal="left" vertical="top"/>
    </xf>
    <xf numFmtId="0" fontId="6" fillId="0" borderId="26" xfId="0" applyFont="1" applyBorder="1" applyAlignment="1">
      <alignment vertical="top" wrapText="1"/>
    </xf>
    <xf numFmtId="0" fontId="12" fillId="0" borderId="26" xfId="0" applyFont="1" applyBorder="1" applyAlignment="1" applyProtection="1">
      <alignment vertical="top" wrapText="1"/>
      <protection locked="0"/>
    </xf>
    <xf numFmtId="0" fontId="3" fillId="0" borderId="26" xfId="0" applyFont="1" applyBorder="1" applyAlignment="1">
      <alignment vertical="top" wrapText="1"/>
    </xf>
    <xf numFmtId="0" fontId="0" fillId="0" borderId="26" xfId="0" applyBorder="1"/>
    <xf numFmtId="49" fontId="7" fillId="0" borderId="26" xfId="0" applyNumberFormat="1" applyFont="1" applyBorder="1" applyAlignment="1">
      <alignment horizontal="left" vertical="center" wrapText="1"/>
    </xf>
    <xf numFmtId="49" fontId="7" fillId="0" borderId="29" xfId="0" applyNumberFormat="1" applyFont="1" applyBorder="1" applyAlignment="1" applyProtection="1">
      <alignment horizontal="center" vertical="center" wrapText="1"/>
      <protection locked="0"/>
    </xf>
    <xf numFmtId="0" fontId="3" fillId="0" borderId="26" xfId="0" applyFont="1" applyBorder="1" applyAlignment="1">
      <alignment horizontal="left" vertical="center"/>
    </xf>
    <xf numFmtId="167" fontId="7" fillId="0" borderId="26" xfId="0" applyNumberFormat="1" applyFont="1" applyBorder="1" applyAlignment="1">
      <alignment horizontal="left" vertical="center" wrapText="1"/>
    </xf>
    <xf numFmtId="42" fontId="7" fillId="0" borderId="29" xfId="0" applyNumberFormat="1" applyFont="1" applyBorder="1" applyAlignment="1" applyProtection="1">
      <alignment horizontal="center" vertical="center" wrapText="1"/>
      <protection locked="0"/>
    </xf>
    <xf numFmtId="49" fontId="6" fillId="0" borderId="26" xfId="0" applyNumberFormat="1" applyFont="1" applyBorder="1" applyAlignment="1">
      <alignment horizontal="center" vertical="top"/>
    </xf>
    <xf numFmtId="0" fontId="6" fillId="0" borderId="26" xfId="0" applyFont="1" applyBorder="1" applyAlignment="1">
      <alignment vertical="center" wrapText="1"/>
    </xf>
    <xf numFmtId="15" fontId="6" fillId="0" borderId="26" xfId="0" applyNumberFormat="1" applyFont="1" applyBorder="1" applyAlignment="1">
      <alignment horizontal="center"/>
    </xf>
    <xf numFmtId="2" fontId="6" fillId="0" borderId="29" xfId="0" applyNumberFormat="1" applyFont="1" applyBorder="1" applyAlignment="1" applyProtection="1">
      <alignment horizontal="center" vertical="center"/>
      <protection locked="0"/>
    </xf>
    <xf numFmtId="49" fontId="7" fillId="0" borderId="26" xfId="0" applyNumberFormat="1" applyFont="1" applyBorder="1" applyAlignment="1">
      <alignment horizontal="center" vertical="center"/>
    </xf>
    <xf numFmtId="2" fontId="6" fillId="0" borderId="26" xfId="0" applyNumberFormat="1" applyFont="1" applyBorder="1" applyAlignment="1">
      <alignment horizontal="center" vertical="center"/>
    </xf>
    <xf numFmtId="1" fontId="6" fillId="0" borderId="26" xfId="0" applyNumberFormat="1" applyFont="1" applyBorder="1" applyAlignment="1">
      <alignment horizontal="center" vertical="center"/>
    </xf>
    <xf numFmtId="0" fontId="0" fillId="0" borderId="26" xfId="0" applyBorder="1" applyAlignment="1">
      <alignment wrapText="1"/>
    </xf>
    <xf numFmtId="0" fontId="0" fillId="0" borderId="26" xfId="0" applyBorder="1" applyAlignment="1">
      <alignment vertical="center"/>
    </xf>
    <xf numFmtId="0" fontId="17" fillId="0" borderId="26" xfId="0" applyFont="1" applyBorder="1" applyAlignment="1">
      <alignment vertical="center"/>
    </xf>
    <xf numFmtId="0" fontId="17" fillId="0" borderId="26" xfId="0" applyFont="1" applyBorder="1" applyAlignment="1">
      <alignment vertical="center" wrapText="1"/>
    </xf>
    <xf numFmtId="169" fontId="7" fillId="0" borderId="29" xfId="0" applyNumberFormat="1" applyFont="1" applyBorder="1" applyAlignment="1" applyProtection="1">
      <alignment horizontal="center" vertical="center" wrapText="1"/>
      <protection locked="0"/>
    </xf>
    <xf numFmtId="49" fontId="7" fillId="0" borderId="26" xfId="0" applyNumberFormat="1" applyFont="1" applyBorder="1" applyAlignment="1">
      <alignment horizontal="center" vertical="center" wrapText="1"/>
    </xf>
    <xf numFmtId="0" fontId="0" fillId="0" borderId="26" xfId="0" applyBorder="1" applyAlignment="1">
      <alignment vertical="center" wrapText="1"/>
    </xf>
    <xf numFmtId="49" fontId="14" fillId="4" borderId="27" xfId="1" applyNumberFormat="1" applyFont="1" applyFill="1" applyBorder="1" applyAlignment="1" applyProtection="1">
      <alignment horizontal="center" vertical="center" wrapText="1"/>
    </xf>
    <xf numFmtId="0" fontId="14" fillId="4" borderId="28" xfId="4" applyFont="1" applyFill="1" applyBorder="1" applyAlignment="1">
      <alignment horizontal="center" vertical="center"/>
    </xf>
    <xf numFmtId="166" fontId="14" fillId="0" borderId="29" xfId="4" applyNumberFormat="1" applyFont="1" applyBorder="1" applyAlignment="1" applyProtection="1">
      <alignment horizontal="right" vertical="center"/>
      <protection locked="0"/>
    </xf>
    <xf numFmtId="3" fontId="14" fillId="0" borderId="29" xfId="4" applyNumberFormat="1" applyFont="1" applyBorder="1" applyAlignment="1" applyProtection="1">
      <alignment horizontal="right" vertical="center"/>
      <protection locked="0"/>
    </xf>
    <xf numFmtId="166" fontId="32" fillId="0" borderId="29" xfId="4" applyNumberFormat="1" applyFont="1" applyBorder="1" applyAlignment="1" applyProtection="1">
      <alignment horizontal="right" vertical="center"/>
      <protection locked="0"/>
    </xf>
    <xf numFmtId="0" fontId="32" fillId="0" borderId="28" xfId="4" applyFont="1" applyBorder="1" applyAlignment="1">
      <alignment horizontal="center" vertical="center"/>
    </xf>
    <xf numFmtId="0" fontId="32" fillId="0" borderId="26" xfId="4" applyFont="1" applyBorder="1" applyAlignment="1">
      <alignment horizontal="left" vertical="center"/>
    </xf>
    <xf numFmtId="166" fontId="14" fillId="0" borderId="28" xfId="4" applyNumberFormat="1" applyFont="1" applyBorder="1" applyAlignment="1">
      <alignment horizontal="right" vertical="center"/>
    </xf>
    <xf numFmtId="3" fontId="14" fillId="0" borderId="28" xfId="4" applyNumberFormat="1" applyFont="1" applyBorder="1" applyAlignment="1">
      <alignment horizontal="right" vertical="center"/>
    </xf>
    <xf numFmtId="0" fontId="7" fillId="0" borderId="28" xfId="6" applyFont="1" applyBorder="1" applyAlignment="1">
      <alignment vertical="center"/>
    </xf>
    <xf numFmtId="0" fontId="7" fillId="0" borderId="2" xfId="0" applyFont="1" applyBorder="1" applyAlignment="1">
      <alignment horizontal="center" vertical="center" wrapText="1"/>
    </xf>
    <xf numFmtId="0" fontId="6" fillId="2" borderId="5" xfId="0" applyFont="1" applyFill="1" applyBorder="1" applyAlignment="1">
      <alignment horizontal="center" vertical="center" wrapText="1"/>
    </xf>
    <xf numFmtId="0" fontId="7" fillId="0" borderId="0" xfId="0" applyFont="1" applyAlignment="1">
      <alignment vertical="center"/>
    </xf>
    <xf numFmtId="0" fontId="7" fillId="0" borderId="1" xfId="0" applyFont="1" applyBorder="1" applyAlignment="1">
      <alignment horizontal="left" vertical="center" wrapText="1"/>
    </xf>
    <xf numFmtId="0" fontId="7" fillId="0" borderId="2" xfId="0" applyFont="1" applyBorder="1" applyAlignment="1">
      <alignment horizontal="left" vertical="center" wrapText="1"/>
    </xf>
    <xf numFmtId="0" fontId="7" fillId="0" borderId="3" xfId="0" applyFont="1" applyBorder="1" applyAlignment="1">
      <alignment horizontal="left" vertical="center" wrapText="1"/>
    </xf>
    <xf numFmtId="0" fontId="7" fillId="0" borderId="5"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7" xfId="0" applyFont="1" applyBorder="1" applyAlignment="1">
      <alignment horizontal="center" vertical="center" wrapText="1"/>
    </xf>
    <xf numFmtId="0" fontId="7" fillId="0" borderId="1" xfId="0" applyFont="1" applyBorder="1" applyAlignment="1">
      <alignment horizontal="center"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6" fillId="2" borderId="1" xfId="0" applyFont="1" applyFill="1" applyBorder="1" applyAlignment="1">
      <alignment horizontal="left" vertical="center" wrapText="1"/>
    </xf>
    <xf numFmtId="0" fontId="6" fillId="2" borderId="3" xfId="0" applyFont="1" applyFill="1" applyBorder="1" applyAlignment="1">
      <alignment horizontal="left" vertical="center"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6" fillId="2" borderId="1" xfId="0" applyFont="1" applyFill="1" applyBorder="1" applyAlignment="1">
      <alignment horizontal="center" vertical="center" wrapText="1"/>
    </xf>
    <xf numFmtId="0" fontId="0" fillId="0" borderId="3" xfId="0" applyBorder="1" applyAlignment="1">
      <alignment horizontal="center" vertical="center" wrapText="1"/>
    </xf>
    <xf numFmtId="0" fontId="6" fillId="2" borderId="27"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5"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28" xfId="0" applyFont="1" applyFill="1" applyBorder="1" applyAlignment="1">
      <alignment horizontal="center" vertical="center" wrapText="1"/>
    </xf>
    <xf numFmtId="0" fontId="0" fillId="0" borderId="26" xfId="0" applyBorder="1" applyAlignment="1">
      <alignment horizontal="center" vertical="center" wrapText="1"/>
    </xf>
    <xf numFmtId="0" fontId="0" fillId="0" borderId="27" xfId="0" applyBorder="1" applyAlignment="1">
      <alignment horizontal="center" vertical="center" wrapText="1"/>
    </xf>
    <xf numFmtId="0" fontId="7" fillId="0" borderId="28" xfId="0" applyFont="1" applyBorder="1" applyAlignment="1">
      <alignment horizontal="center" vertical="center" wrapText="1"/>
    </xf>
    <xf numFmtId="0" fontId="0" fillId="0" borderId="8" xfId="0" applyBorder="1" applyAlignment="1">
      <alignment horizontal="center" vertical="center" wrapText="1"/>
    </xf>
    <xf numFmtId="0" fontId="0" fillId="0" borderId="6" xfId="0"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13" fillId="4" borderId="0" xfId="0" applyFont="1" applyFill="1" applyAlignment="1">
      <alignment horizontal="center" vertical="center" wrapText="1"/>
    </xf>
    <xf numFmtId="0" fontId="7" fillId="0" borderId="13" xfId="0" applyFont="1" applyBorder="1" applyAlignment="1">
      <alignment horizontal="left" vertical="center" wrapText="1"/>
    </xf>
    <xf numFmtId="0" fontId="7" fillId="0" borderId="16" xfId="0" applyFont="1" applyBorder="1" applyAlignment="1">
      <alignment horizontal="left" vertical="center" wrapText="1"/>
    </xf>
    <xf numFmtId="0" fontId="7" fillId="0" borderId="15" xfId="0" applyFont="1" applyBorder="1" applyAlignment="1">
      <alignment horizontal="left" vertical="center" wrapText="1"/>
    </xf>
    <xf numFmtId="0" fontId="1" fillId="6" borderId="1" xfId="0" applyFont="1" applyFill="1" applyBorder="1" applyAlignment="1">
      <alignment wrapText="1"/>
    </xf>
    <xf numFmtId="0" fontId="0" fillId="6" borderId="2" xfId="0" applyFill="1" applyBorder="1" applyAlignment="1">
      <alignment wrapText="1"/>
    </xf>
    <xf numFmtId="0" fontId="0" fillId="6" borderId="3" xfId="0" applyFill="1" applyBorder="1" applyAlignment="1">
      <alignment wrapText="1"/>
    </xf>
    <xf numFmtId="0" fontId="1" fillId="0" borderId="12" xfId="0" applyFont="1" applyBorder="1" applyAlignment="1">
      <alignment wrapText="1"/>
    </xf>
    <xf numFmtId="0" fontId="51" fillId="0" borderId="42" xfId="0" applyFont="1" applyBorder="1" applyAlignment="1">
      <alignment vertical="center" wrapText="1"/>
    </xf>
    <xf numFmtId="0" fontId="51" fillId="0" borderId="41" xfId="0" applyFont="1" applyBorder="1" applyAlignment="1">
      <alignment vertical="center" wrapText="1"/>
    </xf>
    <xf numFmtId="0" fontId="51" fillId="0" borderId="36" xfId="0" applyFont="1" applyBorder="1" applyAlignment="1">
      <alignment vertical="center" wrapText="1"/>
    </xf>
    <xf numFmtId="0" fontId="1" fillId="0" borderId="38" xfId="0" applyFont="1" applyBorder="1" applyAlignment="1">
      <alignment wrapText="1"/>
    </xf>
    <xf numFmtId="0" fontId="52" fillId="8" borderId="39" xfId="0" applyFont="1" applyFill="1" applyBorder="1" applyAlignment="1">
      <alignment horizontal="center" vertical="center" wrapText="1"/>
    </xf>
    <xf numFmtId="0" fontId="52" fillId="8" borderId="40" xfId="0" applyFont="1" applyFill="1" applyBorder="1" applyAlignment="1">
      <alignment horizontal="center" vertical="center" wrapText="1"/>
    </xf>
    <xf numFmtId="0" fontId="52" fillId="8" borderId="35" xfId="0" applyFont="1" applyFill="1" applyBorder="1" applyAlignment="1">
      <alignment horizontal="center" vertical="center" wrapText="1"/>
    </xf>
    <xf numFmtId="0" fontId="51" fillId="0" borderId="43" xfId="0" applyFont="1" applyFill="1" applyBorder="1" applyAlignment="1">
      <alignment vertical="center" wrapText="1"/>
    </xf>
    <xf numFmtId="0" fontId="0" fillId="0" borderId="44" xfId="0" applyBorder="1" applyAlignment="1">
      <alignment wrapText="1"/>
    </xf>
    <xf numFmtId="0" fontId="0" fillId="0" borderId="45" xfId="0" applyBorder="1" applyAlignment="1">
      <alignment wrapText="1"/>
    </xf>
    <xf numFmtId="0" fontId="51" fillId="0" borderId="34" xfId="0" applyFont="1" applyBorder="1" applyAlignment="1">
      <alignment vertical="center" wrapText="1"/>
    </xf>
    <xf numFmtId="0" fontId="0" fillId="0" borderId="34" xfId="0" applyBorder="1" applyAlignment="1">
      <alignment vertical="center" wrapText="1"/>
    </xf>
    <xf numFmtId="49" fontId="7" fillId="0" borderId="12" xfId="0" applyNumberFormat="1" applyFont="1" applyBorder="1" applyAlignment="1">
      <alignment horizontal="center" vertical="center" wrapText="1"/>
    </xf>
    <xf numFmtId="0" fontId="6" fillId="0" borderId="0" xfId="0" applyFont="1" applyAlignment="1">
      <alignment horizontal="left" vertical="center"/>
    </xf>
    <xf numFmtId="0" fontId="7" fillId="0" borderId="0" xfId="0" applyFont="1" applyAlignment="1">
      <alignment vertical="center"/>
    </xf>
    <xf numFmtId="0" fontId="7" fillId="0" borderId="30" xfId="0" applyFont="1" applyBorder="1" applyAlignment="1" applyProtection="1">
      <alignment horizontal="left" vertical="center" wrapText="1"/>
      <protection locked="0"/>
    </xf>
    <xf numFmtId="0" fontId="7" fillId="0" borderId="32" xfId="0" applyFont="1" applyBorder="1" applyAlignment="1" applyProtection="1">
      <alignment horizontal="left" vertical="center" wrapText="1"/>
      <protection locked="0"/>
    </xf>
    <xf numFmtId="49" fontId="6" fillId="2" borderId="2" xfId="0" applyNumberFormat="1" applyFont="1" applyFill="1" applyBorder="1" applyAlignment="1">
      <alignment horizontal="center" vertical="center" wrapText="1"/>
    </xf>
    <xf numFmtId="49" fontId="6" fillId="2" borderId="3" xfId="0" applyNumberFormat="1" applyFont="1" applyFill="1" applyBorder="1" applyAlignment="1">
      <alignment horizontal="center" vertical="center" wrapText="1"/>
    </xf>
    <xf numFmtId="0" fontId="20" fillId="0" borderId="12" xfId="0" applyFont="1" applyBorder="1" applyAlignment="1">
      <alignment horizontal="left" vertical="center" wrapText="1"/>
    </xf>
    <xf numFmtId="0" fontId="7" fillId="0" borderId="26" xfId="0" applyFont="1" applyBorder="1" applyAlignment="1">
      <alignment horizontal="left" vertical="center" wrapText="1"/>
    </xf>
    <xf numFmtId="0" fontId="3" fillId="2" borderId="1" xfId="1" applyFont="1" applyFill="1" applyBorder="1" applyAlignment="1" applyProtection="1">
      <alignment horizontal="left" vertical="center" wrapText="1"/>
    </xf>
    <xf numFmtId="0" fontId="3" fillId="2" borderId="2" xfId="1" applyFont="1" applyFill="1" applyBorder="1" applyAlignment="1" applyProtection="1">
      <alignment horizontal="left" vertical="center" wrapText="1"/>
    </xf>
    <xf numFmtId="0" fontId="6" fillId="2" borderId="2" xfId="1" applyFont="1" applyFill="1" applyBorder="1" applyAlignment="1" applyProtection="1">
      <alignment horizontal="center" vertical="center"/>
    </xf>
    <xf numFmtId="0" fontId="6" fillId="2" borderId="3" xfId="1" applyFont="1" applyFill="1" applyBorder="1" applyAlignment="1" applyProtection="1">
      <alignment horizontal="center" vertical="center"/>
    </xf>
    <xf numFmtId="0" fontId="20" fillId="0" borderId="12" xfId="0" applyFont="1" applyBorder="1" applyAlignment="1">
      <alignment horizontal="center" vertical="center"/>
    </xf>
    <xf numFmtId="0" fontId="6" fillId="2" borderId="2" xfId="0" applyFont="1" applyFill="1" applyBorder="1" applyAlignment="1">
      <alignment horizontal="center" vertical="center" wrapText="1"/>
    </xf>
    <xf numFmtId="0" fontId="17" fillId="0" borderId="0" xfId="0" applyFont="1" applyAlignment="1">
      <alignment horizontal="center" vertical="center" wrapText="1"/>
    </xf>
    <xf numFmtId="0" fontId="8" fillId="3" borderId="0" xfId="1" applyFont="1" applyFill="1" applyAlignment="1" applyProtection="1">
      <alignment horizontal="center" vertical="center"/>
    </xf>
    <xf numFmtId="49" fontId="7" fillId="0" borderId="12" xfId="0" applyNumberFormat="1" applyFont="1" applyBorder="1" applyAlignment="1">
      <alignment horizontal="left" vertical="center" wrapText="1"/>
    </xf>
    <xf numFmtId="0" fontId="7" fillId="0" borderId="0" xfId="0" applyFont="1" applyAlignment="1">
      <alignment horizontal="left" vertical="center" wrapText="1"/>
    </xf>
    <xf numFmtId="1" fontId="7" fillId="0" borderId="30" xfId="0" applyNumberFormat="1" applyFont="1" applyBorder="1" applyAlignment="1" applyProtection="1">
      <alignment horizontal="center" vertical="center" wrapText="1"/>
      <protection locked="0"/>
    </xf>
    <xf numFmtId="1" fontId="7" fillId="0" borderId="32" xfId="0" applyNumberFormat="1" applyFont="1" applyBorder="1" applyAlignment="1" applyProtection="1">
      <alignment horizontal="center" vertical="center" wrapText="1"/>
      <protection locked="0"/>
    </xf>
    <xf numFmtId="170" fontId="14" fillId="0" borderId="5" xfId="4" applyNumberFormat="1" applyFont="1" applyBorder="1" applyAlignment="1">
      <alignment horizontal="left" vertical="center" wrapText="1"/>
    </xf>
    <xf numFmtId="170" fontId="14" fillId="0" borderId="11" xfId="4" applyNumberFormat="1" applyFont="1" applyBorder="1" applyAlignment="1">
      <alignment horizontal="left" vertical="center" wrapText="1"/>
    </xf>
    <xf numFmtId="0" fontId="32" fillId="0" borderId="2" xfId="4" applyFont="1" applyBorder="1" applyAlignment="1">
      <alignment horizontal="left" vertical="center" wrapText="1"/>
    </xf>
    <xf numFmtId="0" fontId="32" fillId="0" borderId="22" xfId="4" applyFont="1" applyBorder="1" applyAlignment="1">
      <alignment horizontal="left" vertical="center" wrapText="1"/>
    </xf>
    <xf numFmtId="0" fontId="14" fillId="0" borderId="28" xfId="4" applyFont="1" applyBorder="1" applyAlignment="1">
      <alignment horizontal="right" vertical="center" wrapText="1"/>
    </xf>
    <xf numFmtId="0" fontId="14" fillId="0" borderId="26" xfId="4" applyFont="1" applyBorder="1" applyAlignment="1">
      <alignment horizontal="right" vertical="center" wrapText="1"/>
    </xf>
    <xf numFmtId="0" fontId="14" fillId="0" borderId="27" xfId="4" applyFont="1" applyBorder="1" applyAlignment="1">
      <alignment horizontal="right" vertical="center" wrapText="1"/>
    </xf>
    <xf numFmtId="0" fontId="14" fillId="0" borderId="9" xfId="4" applyFont="1" applyBorder="1" applyAlignment="1">
      <alignment horizontal="right" vertical="center" wrapText="1"/>
    </xf>
    <xf numFmtId="0" fontId="14" fillId="0" borderId="12" xfId="4" applyFont="1" applyBorder="1" applyAlignment="1">
      <alignment horizontal="right" vertical="center" wrapText="1"/>
    </xf>
    <xf numFmtId="0" fontId="14" fillId="0" borderId="10" xfId="4" applyFont="1" applyBorder="1" applyAlignment="1">
      <alignment horizontal="right" vertical="center" wrapText="1"/>
    </xf>
    <xf numFmtId="0" fontId="32" fillId="0" borderId="9" xfId="4" applyFont="1" applyBorder="1" applyAlignment="1">
      <alignment horizontal="right" vertical="center"/>
    </xf>
    <xf numFmtId="0" fontId="32" fillId="0" borderId="12" xfId="4" applyFont="1" applyBorder="1" applyAlignment="1">
      <alignment horizontal="right" vertical="center"/>
    </xf>
    <xf numFmtId="0" fontId="32" fillId="0" borderId="10" xfId="4" applyFont="1" applyBorder="1" applyAlignment="1">
      <alignment horizontal="right" vertical="center"/>
    </xf>
    <xf numFmtId="0" fontId="28" fillId="2" borderId="0" xfId="4" applyFont="1" applyFill="1" applyAlignment="1">
      <alignment vertical="center" wrapText="1"/>
    </xf>
    <xf numFmtId="0" fontId="7" fillId="2" borderId="0" xfId="0" applyFont="1" applyFill="1" applyAlignment="1">
      <alignment vertical="center" wrapText="1"/>
    </xf>
    <xf numFmtId="49" fontId="6" fillId="2" borderId="0" xfId="0" applyNumberFormat="1" applyFont="1" applyFill="1" applyAlignment="1" applyProtection="1">
      <alignment horizontal="center" vertical="center"/>
      <protection locked="0"/>
    </xf>
    <xf numFmtId="0" fontId="7" fillId="0" borderId="12" xfId="0" applyFont="1" applyBorder="1" applyAlignment="1">
      <alignment horizontal="center" vertical="center" wrapText="1"/>
    </xf>
    <xf numFmtId="0" fontId="14" fillId="4" borderId="28" xfId="4" applyFont="1" applyFill="1" applyBorder="1" applyAlignment="1">
      <alignment horizontal="center" vertical="center"/>
    </xf>
    <xf numFmtId="0" fontId="14" fillId="4" borderId="26" xfId="4" applyFont="1" applyFill="1" applyBorder="1" applyAlignment="1">
      <alignment horizontal="center" vertical="center"/>
    </xf>
    <xf numFmtId="0" fontId="14" fillId="4" borderId="9" xfId="4" applyFont="1" applyFill="1" applyBorder="1" applyAlignment="1">
      <alignment horizontal="center" vertical="center"/>
    </xf>
    <xf numFmtId="0" fontId="14" fillId="4" borderId="12" xfId="4" applyFont="1" applyFill="1" applyBorder="1" applyAlignment="1">
      <alignment horizontal="center" vertical="center"/>
    </xf>
    <xf numFmtId="49" fontId="30" fillId="4" borderId="26" xfId="1" applyNumberFormat="1" applyFont="1" applyFill="1" applyBorder="1" applyAlignment="1" applyProtection="1">
      <alignment horizontal="center" vertical="center" wrapText="1"/>
    </xf>
    <xf numFmtId="0" fontId="0" fillId="0" borderId="12" xfId="0" applyBorder="1" applyAlignment="1">
      <alignment horizontal="center" vertical="center" wrapText="1"/>
    </xf>
    <xf numFmtId="174" fontId="7" fillId="7" borderId="1" xfId="6" applyNumberFormat="1" applyFont="1" applyFill="1" applyBorder="1" applyAlignment="1" applyProtection="1">
      <alignment horizontal="left" vertical="center"/>
      <protection locked="0"/>
    </xf>
    <xf numFmtId="174" fontId="34" fillId="7" borderId="3" xfId="6" applyNumberFormat="1" applyFill="1" applyBorder="1" applyAlignment="1" applyProtection="1">
      <alignment horizontal="left" vertical="center"/>
      <protection locked="0"/>
    </xf>
    <xf numFmtId="0" fontId="37" fillId="0" borderId="1" xfId="6" applyFont="1" applyBorder="1" applyAlignment="1">
      <alignment horizontal="right" vertical="center"/>
    </xf>
    <xf numFmtId="0" fontId="37" fillId="0" borderId="2" xfId="6" applyFont="1" applyBorder="1" applyAlignment="1">
      <alignment horizontal="right" vertical="center"/>
    </xf>
    <xf numFmtId="0" fontId="37" fillId="0" borderId="3" xfId="6" applyFont="1" applyBorder="1" applyAlignment="1">
      <alignment horizontal="right" vertical="center"/>
    </xf>
    <xf numFmtId="0" fontId="37" fillId="0" borderId="4" xfId="6" applyFont="1" applyBorder="1" applyAlignment="1">
      <alignment horizontal="center" vertical="center"/>
    </xf>
    <xf numFmtId="0" fontId="37" fillId="7" borderId="28" xfId="6" applyFont="1" applyFill="1" applyBorder="1" applyAlignment="1" applyProtection="1">
      <alignment horizontal="center" vertical="center"/>
      <protection locked="0"/>
    </xf>
    <xf numFmtId="0" fontId="37" fillId="7" borderId="27" xfId="6" applyFont="1" applyFill="1" applyBorder="1" applyAlignment="1" applyProtection="1">
      <alignment horizontal="center" vertical="center"/>
      <protection locked="0"/>
    </xf>
    <xf numFmtId="0" fontId="34" fillId="0" borderId="9" xfId="6" applyBorder="1" applyAlignment="1">
      <alignment horizontal="center" vertical="center"/>
    </xf>
    <xf numFmtId="0" fontId="34" fillId="0" borderId="10" xfId="6" applyBorder="1" applyAlignment="1">
      <alignment horizontal="center" vertical="center"/>
    </xf>
    <xf numFmtId="14" fontId="37" fillId="7" borderId="4" xfId="7" applyNumberFormat="1" applyFont="1" applyFill="1" applyBorder="1" applyAlignment="1" applyProtection="1">
      <alignment horizontal="center" vertical="center"/>
      <protection locked="0"/>
    </xf>
    <xf numFmtId="14" fontId="34" fillId="7" borderId="4" xfId="6" applyNumberFormat="1" applyFill="1" applyBorder="1" applyAlignment="1" applyProtection="1">
      <alignment horizontal="center" vertical="center"/>
      <protection locked="0"/>
    </xf>
    <xf numFmtId="170" fontId="37" fillId="6" borderId="8" xfId="6" applyNumberFormat="1" applyFont="1" applyFill="1" applyBorder="1" applyAlignment="1">
      <alignment horizontal="right" vertical="center"/>
    </xf>
    <xf numFmtId="170" fontId="37" fillId="6" borderId="6" xfId="6" applyNumberFormat="1" applyFont="1" applyFill="1" applyBorder="1" applyAlignment="1">
      <alignment horizontal="right" vertical="center"/>
    </xf>
    <xf numFmtId="0" fontId="5" fillId="6" borderId="28" xfId="6" applyFont="1" applyFill="1" applyBorder="1" applyAlignment="1">
      <alignment horizontal="center" vertical="center" wrapText="1"/>
    </xf>
    <xf numFmtId="0" fontId="34" fillId="0" borderId="8" xfId="6" applyBorder="1" applyAlignment="1">
      <alignment horizontal="center" vertical="center" wrapText="1"/>
    </xf>
    <xf numFmtId="0" fontId="5" fillId="6" borderId="1" xfId="6" applyFont="1" applyFill="1" applyBorder="1" applyAlignment="1">
      <alignment vertical="center"/>
    </xf>
    <xf numFmtId="0" fontId="34" fillId="0" borderId="2" xfId="6" applyBorder="1" applyAlignment="1">
      <alignment vertical="center"/>
    </xf>
    <xf numFmtId="0" fontId="34" fillId="0" borderId="3" xfId="6" applyBorder="1" applyAlignment="1">
      <alignment vertical="center"/>
    </xf>
    <xf numFmtId="43" fontId="5" fillId="6" borderId="4" xfId="7" applyFont="1" applyFill="1" applyBorder="1" applyAlignment="1">
      <alignment horizontal="center" vertical="center"/>
    </xf>
    <xf numFmtId="43" fontId="5" fillId="6" borderId="9" xfId="7" applyFont="1" applyFill="1" applyBorder="1" applyAlignment="1">
      <alignment horizontal="center" vertical="center"/>
    </xf>
    <xf numFmtId="43" fontId="5" fillId="6" borderId="10" xfId="7" applyFont="1" applyFill="1" applyBorder="1" applyAlignment="1">
      <alignment horizontal="center" vertical="center"/>
    </xf>
    <xf numFmtId="0" fontId="37" fillId="0" borderId="1" xfId="6" applyFont="1" applyBorder="1" applyAlignment="1">
      <alignment horizontal="right" vertical="center" wrapText="1"/>
    </xf>
    <xf numFmtId="0" fontId="37" fillId="0" borderId="2" xfId="6" applyFont="1" applyBorder="1" applyAlignment="1">
      <alignment horizontal="right" vertical="center" wrapText="1"/>
    </xf>
    <xf numFmtId="0" fontId="37" fillId="0" borderId="3" xfId="6" applyFont="1" applyBorder="1" applyAlignment="1">
      <alignment horizontal="right" vertical="center" wrapText="1"/>
    </xf>
    <xf numFmtId="166" fontId="37" fillId="0" borderId="4" xfId="6" applyNumberFormat="1" applyFont="1" applyBorder="1" applyAlignment="1">
      <alignment horizontal="right" vertical="center"/>
    </xf>
    <xf numFmtId="170" fontId="37" fillId="6" borderId="28" xfId="6" applyNumberFormat="1" applyFont="1" applyFill="1" applyBorder="1" applyAlignment="1">
      <alignment horizontal="right" vertical="center"/>
    </xf>
    <xf numFmtId="170" fontId="37" fillId="6" borderId="27" xfId="6" applyNumberFormat="1" applyFont="1" applyFill="1" applyBorder="1" applyAlignment="1">
      <alignment horizontal="right" vertical="center"/>
    </xf>
    <xf numFmtId="43" fontId="5" fillId="7" borderId="28" xfId="6" applyNumberFormat="1" applyFont="1" applyFill="1" applyBorder="1" applyAlignment="1" applyProtection="1">
      <alignment horizontal="center" vertical="center" wrapText="1"/>
      <protection locked="0"/>
    </xf>
    <xf numFmtId="0" fontId="34" fillId="7" borderId="27" xfId="6" applyFill="1" applyBorder="1" applyAlignment="1" applyProtection="1">
      <alignment horizontal="center" vertical="center" wrapText="1"/>
      <protection locked="0"/>
    </xf>
    <xf numFmtId="0" fontId="34" fillId="0" borderId="9" xfId="6" applyBorder="1" applyAlignment="1" applyProtection="1">
      <alignment vertical="center" wrapText="1"/>
      <protection locked="0"/>
    </xf>
    <xf numFmtId="0" fontId="34" fillId="0" borderId="10" xfId="6" applyBorder="1" applyAlignment="1" applyProtection="1">
      <alignment vertical="center" wrapText="1"/>
      <protection locked="0"/>
    </xf>
    <xf numFmtId="166" fontId="37" fillId="7" borderId="4" xfId="6" applyNumberFormat="1" applyFont="1" applyFill="1" applyBorder="1" applyAlignment="1" applyProtection="1">
      <alignment horizontal="right" vertical="center"/>
      <protection locked="0"/>
    </xf>
    <xf numFmtId="0" fontId="7" fillId="0" borderId="1" xfId="6" applyFont="1" applyBorder="1" applyAlignment="1">
      <alignment vertical="center" wrapText="1"/>
    </xf>
    <xf numFmtId="0" fontId="34" fillId="0" borderId="2" xfId="6" applyBorder="1" applyAlignment="1">
      <alignment vertical="center" wrapText="1"/>
    </xf>
    <xf numFmtId="0" fontId="34" fillId="0" borderId="3" xfId="6" applyBorder="1" applyAlignment="1">
      <alignment vertical="center" wrapText="1"/>
    </xf>
    <xf numFmtId="2" fontId="34" fillId="7" borderId="1" xfId="6" applyNumberFormat="1" applyFill="1" applyBorder="1" applyAlignment="1" applyProtection="1">
      <alignment vertical="center" wrapText="1"/>
      <protection locked="0"/>
    </xf>
    <xf numFmtId="2" fontId="34" fillId="7" borderId="2" xfId="6" applyNumberFormat="1" applyFill="1" applyBorder="1" applyAlignment="1" applyProtection="1">
      <alignment vertical="center"/>
      <protection locked="0"/>
    </xf>
    <xf numFmtId="2" fontId="34" fillId="7" borderId="3" xfId="6" applyNumberFormat="1" applyFill="1" applyBorder="1" applyAlignment="1" applyProtection="1">
      <alignment vertical="center"/>
      <protection locked="0"/>
    </xf>
    <xf numFmtId="0" fontId="5" fillId="0" borderId="28" xfId="6" applyFont="1" applyBorder="1" applyAlignment="1">
      <alignment vertical="center" wrapText="1"/>
    </xf>
    <xf numFmtId="0" fontId="34" fillId="0" borderId="26" xfId="6" applyBorder="1" applyAlignment="1">
      <alignment vertical="center" wrapText="1"/>
    </xf>
    <xf numFmtId="0" fontId="34" fillId="0" borderId="27" xfId="6" applyBorder="1" applyAlignment="1">
      <alignment vertical="center" wrapText="1"/>
    </xf>
    <xf numFmtId="0" fontId="34" fillId="0" borderId="8" xfId="6" applyBorder="1" applyAlignment="1">
      <alignment vertical="center" wrapText="1"/>
    </xf>
    <xf numFmtId="0" fontId="34" fillId="0" borderId="0" xfId="6" applyAlignment="1">
      <alignment vertical="center" wrapText="1"/>
    </xf>
    <xf numFmtId="0" fontId="34" fillId="0" borderId="6" xfId="6" applyBorder="1" applyAlignment="1">
      <alignment vertical="center" wrapText="1"/>
    </xf>
    <xf numFmtId="0" fontId="34" fillId="0" borderId="9" xfId="6" applyBorder="1" applyAlignment="1">
      <alignment vertical="center" wrapText="1"/>
    </xf>
    <xf numFmtId="0" fontId="34" fillId="0" borderId="12" xfId="6" applyBorder="1" applyAlignment="1">
      <alignment vertical="center" wrapText="1"/>
    </xf>
    <xf numFmtId="0" fontId="34" fillId="0" borderId="10" xfId="6" applyBorder="1" applyAlignment="1">
      <alignment vertical="center" wrapText="1"/>
    </xf>
    <xf numFmtId="0" fontId="34" fillId="7" borderId="28" xfId="6" applyFill="1" applyBorder="1" applyAlignment="1" applyProtection="1">
      <alignment vertical="center" wrapText="1"/>
      <protection locked="0"/>
    </xf>
    <xf numFmtId="0" fontId="34" fillId="7" borderId="26" xfId="6" applyFill="1" applyBorder="1" applyAlignment="1" applyProtection="1">
      <alignment vertical="center" wrapText="1"/>
      <protection locked="0"/>
    </xf>
    <xf numFmtId="0" fontId="34" fillId="7" borderId="27" xfId="6" applyFill="1" applyBorder="1" applyAlignment="1" applyProtection="1">
      <alignment vertical="center" wrapText="1"/>
      <protection locked="0"/>
    </xf>
    <xf numFmtId="0" fontId="34" fillId="7" borderId="8" xfId="6" applyFill="1" applyBorder="1" applyAlignment="1" applyProtection="1">
      <alignment vertical="center" wrapText="1"/>
      <protection locked="0"/>
    </xf>
    <xf numFmtId="0" fontId="34" fillId="7" borderId="0" xfId="6" applyFill="1" applyAlignment="1" applyProtection="1">
      <alignment vertical="center" wrapText="1"/>
      <protection locked="0"/>
    </xf>
    <xf numFmtId="0" fontId="34" fillId="7" borderId="6" xfId="6" applyFill="1" applyBorder="1" applyAlignment="1" applyProtection="1">
      <alignment vertical="center" wrapText="1"/>
      <protection locked="0"/>
    </xf>
    <xf numFmtId="0" fontId="34" fillId="7" borderId="9" xfId="6" applyFill="1" applyBorder="1" applyAlignment="1" applyProtection="1">
      <alignment vertical="center" wrapText="1"/>
      <protection locked="0"/>
    </xf>
    <xf numFmtId="0" fontId="34" fillId="7" borderId="12" xfId="6" applyFill="1" applyBorder="1" applyAlignment="1" applyProtection="1">
      <alignment vertical="center" wrapText="1"/>
      <protection locked="0"/>
    </xf>
    <xf numFmtId="0" fontId="34" fillId="7" borderId="10" xfId="6" applyFill="1" applyBorder="1" applyAlignment="1" applyProtection="1">
      <alignment vertical="center" wrapText="1"/>
      <protection locked="0"/>
    </xf>
    <xf numFmtId="0" fontId="5" fillId="6" borderId="1" xfId="6" applyFont="1" applyFill="1" applyBorder="1" applyAlignment="1">
      <alignment horizontal="center" vertical="center" wrapText="1"/>
    </xf>
    <xf numFmtId="0" fontId="5" fillId="6" borderId="2" xfId="6" applyFont="1" applyFill="1" applyBorder="1" applyAlignment="1">
      <alignment horizontal="center" vertical="center" wrapText="1"/>
    </xf>
    <xf numFmtId="0" fontId="5" fillId="6" borderId="3" xfId="6" applyFont="1" applyFill="1" applyBorder="1" applyAlignment="1">
      <alignment horizontal="center" vertical="center" wrapText="1"/>
    </xf>
    <xf numFmtId="43" fontId="6" fillId="6" borderId="28" xfId="7" applyFont="1" applyFill="1" applyBorder="1" applyAlignment="1">
      <alignment horizontal="center" vertical="center" wrapText="1"/>
    </xf>
    <xf numFmtId="0" fontId="7" fillId="0" borderId="12" xfId="0" applyFont="1" applyBorder="1" applyAlignment="1">
      <alignment horizontal="left" vertical="center" wrapText="1"/>
    </xf>
    <xf numFmtId="0" fontId="7" fillId="0" borderId="0" xfId="0" applyFont="1" applyAlignment="1">
      <alignment horizontal="center" vertical="center" wrapText="1"/>
    </xf>
    <xf numFmtId="0" fontId="6" fillId="6" borderId="1" xfId="1" applyFont="1" applyFill="1" applyBorder="1" applyAlignment="1" applyProtection="1">
      <alignment horizontal="center" vertical="center" wrapText="1"/>
    </xf>
    <xf numFmtId="0" fontId="6" fillId="6" borderId="2" xfId="1" applyFont="1" applyFill="1" applyBorder="1" applyAlignment="1" applyProtection="1">
      <alignment horizontal="center" vertical="center" wrapText="1"/>
    </xf>
    <xf numFmtId="0" fontId="0" fillId="0" borderId="2" xfId="0" applyBorder="1" applyAlignment="1">
      <alignment wrapText="1"/>
    </xf>
    <xf numFmtId="0" fontId="0" fillId="0" borderId="3" xfId="0" applyBorder="1" applyAlignment="1">
      <alignment wrapText="1"/>
    </xf>
    <xf numFmtId="0" fontId="3" fillId="6" borderId="2" xfId="1" applyFont="1" applyFill="1" applyBorder="1" applyAlignment="1" applyProtection="1">
      <alignment horizontal="center" vertical="center" wrapText="1"/>
    </xf>
    <xf numFmtId="0" fontId="3" fillId="6" borderId="3" xfId="1" applyFont="1" applyFill="1" applyBorder="1" applyAlignment="1" applyProtection="1">
      <alignment horizontal="center" vertical="center" wrapText="1"/>
    </xf>
    <xf numFmtId="0" fontId="20" fillId="0" borderId="0" xfId="0" applyFont="1" applyAlignment="1">
      <alignment horizontal="center" vertical="center"/>
    </xf>
    <xf numFmtId="2" fontId="20" fillId="0" borderId="26" xfId="0" applyNumberFormat="1" applyFont="1" applyBorder="1" applyAlignment="1">
      <alignment horizontal="center" vertical="center"/>
    </xf>
    <xf numFmtId="2" fontId="20" fillId="0" borderId="0" xfId="0" applyNumberFormat="1" applyFont="1" applyAlignment="1">
      <alignment horizontal="center" vertical="center"/>
    </xf>
    <xf numFmtId="2" fontId="20" fillId="0" borderId="12" xfId="0" applyNumberFormat="1" applyFont="1" applyBorder="1" applyAlignment="1">
      <alignment horizontal="center" vertical="center"/>
    </xf>
    <xf numFmtId="0" fontId="7" fillId="0" borderId="5" xfId="9" applyBorder="1" applyAlignment="1">
      <alignment horizontal="left" wrapText="1"/>
    </xf>
    <xf numFmtId="0" fontId="7" fillId="0" borderId="7" xfId="9" applyBorder="1" applyAlignment="1">
      <alignment horizontal="left" wrapText="1"/>
    </xf>
    <xf numFmtId="49" fontId="20" fillId="0" borderId="12" xfId="0" applyNumberFormat="1" applyFont="1" applyBorder="1" applyAlignment="1">
      <alignment horizontal="center" vertical="center" wrapText="1"/>
    </xf>
    <xf numFmtId="49" fontId="7" fillId="0" borderId="30" xfId="0" applyNumberFormat="1" applyFont="1" applyBorder="1" applyAlignment="1" applyProtection="1">
      <alignment horizontal="left" vertical="top" wrapText="1"/>
      <protection locked="0"/>
    </xf>
    <xf numFmtId="49" fontId="7" fillId="0" borderId="31" xfId="0" applyNumberFormat="1" applyFont="1" applyBorder="1" applyAlignment="1" applyProtection="1">
      <alignment horizontal="left" vertical="top" wrapText="1"/>
      <protection locked="0"/>
    </xf>
    <xf numFmtId="49" fontId="7" fillId="0" borderId="32" xfId="0" applyNumberFormat="1" applyFont="1" applyBorder="1" applyAlignment="1" applyProtection="1">
      <alignment horizontal="left" vertical="top" wrapText="1"/>
      <protection locked="0"/>
    </xf>
    <xf numFmtId="0" fontId="3" fillId="6" borderId="1" xfId="0" applyFont="1" applyFill="1" applyBorder="1" applyAlignment="1">
      <alignment horizontal="center"/>
    </xf>
    <xf numFmtId="0" fontId="3" fillId="6" borderId="2" xfId="0" applyFont="1" applyFill="1" applyBorder="1" applyAlignment="1">
      <alignment horizontal="center"/>
    </xf>
    <xf numFmtId="0" fontId="3" fillId="6" borderId="3" xfId="0" applyFont="1" applyFill="1" applyBorder="1" applyAlignment="1">
      <alignment horizontal="center"/>
    </xf>
    <xf numFmtId="49" fontId="6" fillId="6" borderId="0" xfId="0" applyNumberFormat="1" applyFont="1" applyFill="1" applyAlignment="1">
      <alignment horizontal="center" vertical="center" wrapText="1"/>
    </xf>
    <xf numFmtId="0" fontId="6" fillId="6" borderId="0" xfId="0" applyFont="1" applyFill="1" applyAlignment="1">
      <alignment horizontal="center" vertical="center" wrapText="1"/>
    </xf>
    <xf numFmtId="49" fontId="0" fillId="0" borderId="2" xfId="0" applyNumberFormat="1" applyBorder="1" applyAlignment="1">
      <alignment horizontal="center" vertical="top" wrapText="1"/>
    </xf>
    <xf numFmtId="0" fontId="6" fillId="2" borderId="26" xfId="0" applyFont="1" applyFill="1" applyBorder="1" applyAlignment="1">
      <alignment horizontal="center" vertical="center" wrapText="1"/>
    </xf>
    <xf numFmtId="164" fontId="8" fillId="2" borderId="3" xfId="0" applyNumberFormat="1" applyFont="1" applyFill="1" applyBorder="1" applyAlignment="1">
      <alignment horizontal="center" vertical="center"/>
    </xf>
    <xf numFmtId="175" fontId="7" fillId="0" borderId="6" xfId="8" applyNumberFormat="1" applyFont="1" applyFill="1" applyBorder="1" applyAlignment="1">
      <alignment vertical="center"/>
    </xf>
    <xf numFmtId="177" fontId="7" fillId="6" borderId="3" xfId="8" applyNumberFormat="1" applyFont="1" applyFill="1" applyBorder="1" applyAlignment="1">
      <alignment vertical="center"/>
    </xf>
    <xf numFmtId="43" fontId="6" fillId="6" borderId="27" xfId="7" applyFont="1" applyFill="1" applyBorder="1" applyAlignment="1">
      <alignment horizontal="center" vertical="center" wrapText="1"/>
    </xf>
    <xf numFmtId="0" fontId="34" fillId="0" borderId="27" xfId="6" applyBorder="1" applyAlignment="1">
      <alignment horizontal="center" vertical="center" wrapText="1"/>
    </xf>
    <xf numFmtId="0" fontId="34" fillId="0" borderId="6" xfId="6" applyBorder="1" applyAlignment="1">
      <alignment horizontal="center" vertical="center" wrapText="1"/>
    </xf>
  </cellXfs>
  <cellStyles count="10">
    <cellStyle name="Comma 2" xfId="7" xr:uid="{00000000-0005-0000-0000-000000000000}"/>
    <cellStyle name="Hyperlink" xfId="1" builtinId="8"/>
    <cellStyle name="Normal" xfId="0" builtinId="0"/>
    <cellStyle name="Normal 2" xfId="2" xr:uid="{00000000-0005-0000-0000-000003000000}"/>
    <cellStyle name="Normal 3" xfId="6" xr:uid="{00000000-0005-0000-0000-000004000000}"/>
    <cellStyle name="Normal_All PSCP-060207- Time cost safety" xfId="9" xr:uid="{00000000-0005-0000-0000-000005000000}"/>
    <cellStyle name="Normal_BCIS and Department Codes from - cim_mcp_proforma" xfId="4" xr:uid="{00000000-0005-0000-0000-000006000000}"/>
    <cellStyle name="Normal_BCIS Average Prices 140705" xfId="5" xr:uid="{00000000-0005-0000-0000-000007000000}"/>
    <cellStyle name="Percent 2" xfId="3" xr:uid="{00000000-0005-0000-0000-000008000000}"/>
    <cellStyle name="Percent 3" xfId="8" xr:uid="{00000000-0005-0000-0000-000009000000}"/>
  </cellStyles>
  <dxfs count="38">
    <dxf>
      <fill>
        <patternFill>
          <bgColor indexed="31"/>
        </patternFill>
      </fill>
    </dxf>
    <dxf>
      <fill>
        <patternFill>
          <bgColor indexed="31"/>
        </patternFill>
      </fill>
    </dxf>
    <dxf>
      <fill>
        <patternFill>
          <bgColor indexed="31"/>
        </patternFill>
      </fill>
    </dxf>
    <dxf>
      <fill>
        <patternFill>
          <bgColor indexed="10"/>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57"/>
        </patternFill>
      </fill>
    </dxf>
    <dxf>
      <fill>
        <patternFill>
          <bgColor indexed="31"/>
        </patternFill>
      </fill>
    </dxf>
    <dxf>
      <fill>
        <patternFill>
          <bgColor indexed="57"/>
        </patternFill>
      </fill>
    </dxf>
    <dxf>
      <fill>
        <patternFill>
          <bgColor indexed="31"/>
        </patternFill>
      </fill>
    </dxf>
    <dxf>
      <fill>
        <patternFill>
          <bgColor indexed="31"/>
        </patternFill>
      </fill>
    </dxf>
    <dxf>
      <fill>
        <patternFill>
          <bgColor indexed="31"/>
        </patternFill>
      </fill>
    </dxf>
    <dxf>
      <fill>
        <patternFill>
          <bgColor indexed="10"/>
        </patternFill>
      </fill>
    </dxf>
    <dxf>
      <fill>
        <patternFill>
          <bgColor indexed="31"/>
        </patternFill>
      </fill>
    </dxf>
    <dxf>
      <fill>
        <patternFill>
          <bgColor indexed="10"/>
        </patternFill>
      </fill>
    </dxf>
    <dxf>
      <fill>
        <patternFill>
          <bgColor indexed="31"/>
        </patternFill>
      </fill>
    </dxf>
    <dxf>
      <fill>
        <patternFill>
          <bgColor indexed="31"/>
        </patternFill>
      </fill>
    </dxf>
    <dxf>
      <fill>
        <patternFill>
          <bgColor indexed="5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10"/>
        </patternFill>
      </fill>
    </dxf>
    <dxf>
      <fill>
        <patternFill>
          <bgColor indexed="31"/>
        </patternFill>
      </fill>
    </dxf>
    <dxf>
      <fill>
        <patternFill>
          <bgColor indexed="10"/>
        </patternFill>
      </fill>
    </dxf>
    <dxf>
      <fill>
        <patternFill>
          <bgColor indexed="31"/>
        </patternFill>
      </fill>
    </dxf>
    <dxf>
      <fill>
        <patternFill>
          <bgColor indexed="10"/>
        </patternFill>
      </fill>
    </dxf>
    <dxf>
      <fill>
        <patternFill>
          <bgColor indexed="31"/>
        </patternFill>
      </fill>
    </dxf>
    <dxf>
      <fill>
        <patternFill>
          <bgColor indexed="10"/>
        </patternFill>
      </fill>
    </dxf>
    <dxf>
      <fill>
        <patternFill>
          <bgColor indexed="31"/>
        </patternFill>
      </fill>
    </dxf>
    <dxf>
      <fill>
        <patternFill>
          <bgColor indexed="31"/>
        </patternFill>
      </fill>
    </dxf>
    <dxf>
      <fill>
        <patternFill>
          <bgColor indexed="3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3</xdr:col>
      <xdr:colOff>1190625</xdr:colOff>
      <xdr:row>2</xdr:row>
      <xdr:rowOff>0</xdr:rowOff>
    </xdr:from>
    <xdr:to>
      <xdr:col>3</xdr:col>
      <xdr:colOff>1362075</xdr:colOff>
      <xdr:row>2</xdr:row>
      <xdr:rowOff>0</xdr:rowOff>
    </xdr:to>
    <xdr:sp macro="" textlink="">
      <xdr:nvSpPr>
        <xdr:cNvPr id="2" name="Rectangle 3">
          <a:extLst>
            <a:ext uri="{FF2B5EF4-FFF2-40B4-BE49-F238E27FC236}">
              <a16:creationId xmlns:a16="http://schemas.microsoft.com/office/drawing/2014/main" id="{00000000-0008-0000-0500-000002000000}"/>
            </a:ext>
          </a:extLst>
        </xdr:cNvPr>
        <xdr:cNvSpPr>
          <a:spLocks noChangeArrowheads="1"/>
        </xdr:cNvSpPr>
      </xdr:nvSpPr>
      <xdr:spPr bwMode="auto">
        <a:xfrm>
          <a:off x="1962150" y="638175"/>
          <a:ext cx="17145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1190625</xdr:colOff>
      <xdr:row>2</xdr:row>
      <xdr:rowOff>0</xdr:rowOff>
    </xdr:from>
    <xdr:to>
      <xdr:col>3</xdr:col>
      <xdr:colOff>1362075</xdr:colOff>
      <xdr:row>2</xdr:row>
      <xdr:rowOff>0</xdr:rowOff>
    </xdr:to>
    <xdr:sp macro="" textlink="">
      <xdr:nvSpPr>
        <xdr:cNvPr id="3" name="Rectangle 4">
          <a:extLst>
            <a:ext uri="{FF2B5EF4-FFF2-40B4-BE49-F238E27FC236}">
              <a16:creationId xmlns:a16="http://schemas.microsoft.com/office/drawing/2014/main" id="{00000000-0008-0000-0500-000003000000}"/>
            </a:ext>
          </a:extLst>
        </xdr:cNvPr>
        <xdr:cNvSpPr>
          <a:spLocks noChangeArrowheads="1"/>
        </xdr:cNvSpPr>
      </xdr:nvSpPr>
      <xdr:spPr bwMode="auto">
        <a:xfrm>
          <a:off x="1962150" y="638175"/>
          <a:ext cx="17145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1190625</xdr:colOff>
      <xdr:row>2</xdr:row>
      <xdr:rowOff>0</xdr:rowOff>
    </xdr:from>
    <xdr:to>
      <xdr:col>3</xdr:col>
      <xdr:colOff>1362075</xdr:colOff>
      <xdr:row>2</xdr:row>
      <xdr:rowOff>0</xdr:rowOff>
    </xdr:to>
    <xdr:sp macro="" textlink="">
      <xdr:nvSpPr>
        <xdr:cNvPr id="4" name="Rectangle 5">
          <a:extLst>
            <a:ext uri="{FF2B5EF4-FFF2-40B4-BE49-F238E27FC236}">
              <a16:creationId xmlns:a16="http://schemas.microsoft.com/office/drawing/2014/main" id="{00000000-0008-0000-0500-000004000000}"/>
            </a:ext>
          </a:extLst>
        </xdr:cNvPr>
        <xdr:cNvSpPr>
          <a:spLocks noChangeArrowheads="1"/>
        </xdr:cNvSpPr>
      </xdr:nvSpPr>
      <xdr:spPr bwMode="auto">
        <a:xfrm>
          <a:off x="1962150" y="638175"/>
          <a:ext cx="17145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488950</xdr:colOff>
          <xdr:row>5</xdr:row>
          <xdr:rowOff>69850</xdr:rowOff>
        </xdr:from>
        <xdr:to>
          <xdr:col>5</xdr:col>
          <xdr:colOff>736600</xdr:colOff>
          <xdr:row>7</xdr:row>
          <xdr:rowOff>127000</xdr:rowOff>
        </xdr:to>
        <xdr:sp macro="" textlink="">
          <xdr:nvSpPr>
            <xdr:cNvPr id="9217" name="Check Box 1" hidden="1">
              <a:extLst>
                <a:ext uri="{63B3BB69-23CF-44E3-9099-C40C66FF867C}">
                  <a14:compatExt spid="_x0000_s9217"/>
                </a:ext>
                <a:ext uri="{FF2B5EF4-FFF2-40B4-BE49-F238E27FC236}">
                  <a16:creationId xmlns:a16="http://schemas.microsoft.com/office/drawing/2014/main" id="{00000000-0008-0000-0B00-00000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488950</xdr:colOff>
          <xdr:row>6</xdr:row>
          <xdr:rowOff>114300</xdr:rowOff>
        </xdr:from>
        <xdr:to>
          <xdr:col>5</xdr:col>
          <xdr:colOff>736600</xdr:colOff>
          <xdr:row>8</xdr:row>
          <xdr:rowOff>69850</xdr:rowOff>
        </xdr:to>
        <xdr:sp macro="" textlink="">
          <xdr:nvSpPr>
            <xdr:cNvPr id="9218" name="Check Box 2" hidden="1">
              <a:extLst>
                <a:ext uri="{63B3BB69-23CF-44E3-9099-C40C66FF867C}">
                  <a14:compatExt spid="_x0000_s9218"/>
                </a:ext>
                <a:ext uri="{FF2B5EF4-FFF2-40B4-BE49-F238E27FC236}">
                  <a16:creationId xmlns:a16="http://schemas.microsoft.com/office/drawing/2014/main" id="{00000000-0008-0000-0B00-00000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488950</xdr:colOff>
          <xdr:row>7</xdr:row>
          <xdr:rowOff>114300</xdr:rowOff>
        </xdr:from>
        <xdr:to>
          <xdr:col>5</xdr:col>
          <xdr:colOff>736600</xdr:colOff>
          <xdr:row>9</xdr:row>
          <xdr:rowOff>69850</xdr:rowOff>
        </xdr:to>
        <xdr:sp macro="" textlink="">
          <xdr:nvSpPr>
            <xdr:cNvPr id="9219" name="Check Box 3" hidden="1">
              <a:extLst>
                <a:ext uri="{63B3BB69-23CF-44E3-9099-C40C66FF867C}">
                  <a14:compatExt spid="_x0000_s9219"/>
                </a:ext>
                <a:ext uri="{FF2B5EF4-FFF2-40B4-BE49-F238E27FC236}">
                  <a16:creationId xmlns:a16="http://schemas.microsoft.com/office/drawing/2014/main" id="{00000000-0008-0000-0B00-00000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488950</xdr:colOff>
          <xdr:row>8</xdr:row>
          <xdr:rowOff>114300</xdr:rowOff>
        </xdr:from>
        <xdr:to>
          <xdr:col>5</xdr:col>
          <xdr:colOff>736600</xdr:colOff>
          <xdr:row>10</xdr:row>
          <xdr:rowOff>69850</xdr:rowOff>
        </xdr:to>
        <xdr:sp macro="" textlink="">
          <xdr:nvSpPr>
            <xdr:cNvPr id="9220" name="Check Box 4" hidden="1">
              <a:extLst>
                <a:ext uri="{63B3BB69-23CF-44E3-9099-C40C66FF867C}">
                  <a14:compatExt spid="_x0000_s9220"/>
                </a:ext>
                <a:ext uri="{FF2B5EF4-FFF2-40B4-BE49-F238E27FC236}">
                  <a16:creationId xmlns:a16="http://schemas.microsoft.com/office/drawing/2014/main" id="{00000000-0008-0000-0B00-00000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488950</xdr:colOff>
          <xdr:row>9</xdr:row>
          <xdr:rowOff>114300</xdr:rowOff>
        </xdr:from>
        <xdr:to>
          <xdr:col>5</xdr:col>
          <xdr:colOff>736600</xdr:colOff>
          <xdr:row>11</xdr:row>
          <xdr:rowOff>69850</xdr:rowOff>
        </xdr:to>
        <xdr:sp macro="" textlink="">
          <xdr:nvSpPr>
            <xdr:cNvPr id="9221" name="Check Box 5" hidden="1">
              <a:extLst>
                <a:ext uri="{63B3BB69-23CF-44E3-9099-C40C66FF867C}">
                  <a14:compatExt spid="_x0000_s9221"/>
                </a:ext>
                <a:ext uri="{FF2B5EF4-FFF2-40B4-BE49-F238E27FC236}">
                  <a16:creationId xmlns:a16="http://schemas.microsoft.com/office/drawing/2014/main" id="{00000000-0008-0000-0B00-00000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488950</xdr:colOff>
          <xdr:row>10</xdr:row>
          <xdr:rowOff>114300</xdr:rowOff>
        </xdr:from>
        <xdr:to>
          <xdr:col>5</xdr:col>
          <xdr:colOff>736600</xdr:colOff>
          <xdr:row>12</xdr:row>
          <xdr:rowOff>69850</xdr:rowOff>
        </xdr:to>
        <xdr:sp macro="" textlink="">
          <xdr:nvSpPr>
            <xdr:cNvPr id="9222" name="Check Box 6" hidden="1">
              <a:extLst>
                <a:ext uri="{63B3BB69-23CF-44E3-9099-C40C66FF867C}">
                  <a14:compatExt spid="_x0000_s9222"/>
                </a:ext>
                <a:ext uri="{FF2B5EF4-FFF2-40B4-BE49-F238E27FC236}">
                  <a16:creationId xmlns:a16="http://schemas.microsoft.com/office/drawing/2014/main" id="{00000000-0008-0000-0B00-00000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488950</xdr:colOff>
          <xdr:row>11</xdr:row>
          <xdr:rowOff>114300</xdr:rowOff>
        </xdr:from>
        <xdr:to>
          <xdr:col>5</xdr:col>
          <xdr:colOff>736600</xdr:colOff>
          <xdr:row>13</xdr:row>
          <xdr:rowOff>69850</xdr:rowOff>
        </xdr:to>
        <xdr:sp macro="" textlink="">
          <xdr:nvSpPr>
            <xdr:cNvPr id="9223" name="Check Box 7" hidden="1">
              <a:extLst>
                <a:ext uri="{63B3BB69-23CF-44E3-9099-C40C66FF867C}">
                  <a14:compatExt spid="_x0000_s9223"/>
                </a:ext>
                <a:ext uri="{FF2B5EF4-FFF2-40B4-BE49-F238E27FC236}">
                  <a16:creationId xmlns:a16="http://schemas.microsoft.com/office/drawing/2014/main" id="{00000000-0008-0000-0B00-00000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488950</xdr:colOff>
          <xdr:row>12</xdr:row>
          <xdr:rowOff>114300</xdr:rowOff>
        </xdr:from>
        <xdr:to>
          <xdr:col>5</xdr:col>
          <xdr:colOff>736600</xdr:colOff>
          <xdr:row>14</xdr:row>
          <xdr:rowOff>69850</xdr:rowOff>
        </xdr:to>
        <xdr:sp macro="" textlink="">
          <xdr:nvSpPr>
            <xdr:cNvPr id="9224" name="Check Box 8" hidden="1">
              <a:extLst>
                <a:ext uri="{63B3BB69-23CF-44E3-9099-C40C66FF867C}">
                  <a14:compatExt spid="_x0000_s9224"/>
                </a:ext>
                <a:ext uri="{FF2B5EF4-FFF2-40B4-BE49-F238E27FC236}">
                  <a16:creationId xmlns:a16="http://schemas.microsoft.com/office/drawing/2014/main" id="{00000000-0008-0000-0B00-00000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488950</xdr:colOff>
          <xdr:row>13</xdr:row>
          <xdr:rowOff>114300</xdr:rowOff>
        </xdr:from>
        <xdr:to>
          <xdr:col>5</xdr:col>
          <xdr:colOff>736600</xdr:colOff>
          <xdr:row>15</xdr:row>
          <xdr:rowOff>69850</xdr:rowOff>
        </xdr:to>
        <xdr:sp macro="" textlink="">
          <xdr:nvSpPr>
            <xdr:cNvPr id="9225" name="Check Box 9" hidden="1">
              <a:extLst>
                <a:ext uri="{63B3BB69-23CF-44E3-9099-C40C66FF867C}">
                  <a14:compatExt spid="_x0000_s9225"/>
                </a:ext>
                <a:ext uri="{FF2B5EF4-FFF2-40B4-BE49-F238E27FC236}">
                  <a16:creationId xmlns:a16="http://schemas.microsoft.com/office/drawing/2014/main" id="{00000000-0008-0000-0B00-00000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488950</xdr:colOff>
          <xdr:row>14</xdr:row>
          <xdr:rowOff>114300</xdr:rowOff>
        </xdr:from>
        <xdr:to>
          <xdr:col>5</xdr:col>
          <xdr:colOff>736600</xdr:colOff>
          <xdr:row>16</xdr:row>
          <xdr:rowOff>69850</xdr:rowOff>
        </xdr:to>
        <xdr:sp macro="" textlink="">
          <xdr:nvSpPr>
            <xdr:cNvPr id="9226" name="Check Box 10" hidden="1">
              <a:extLst>
                <a:ext uri="{63B3BB69-23CF-44E3-9099-C40C66FF867C}">
                  <a14:compatExt spid="_x0000_s9226"/>
                </a:ext>
                <a:ext uri="{FF2B5EF4-FFF2-40B4-BE49-F238E27FC236}">
                  <a16:creationId xmlns:a16="http://schemas.microsoft.com/office/drawing/2014/main" id="{00000000-0008-0000-0B00-00000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488950</xdr:colOff>
          <xdr:row>17</xdr:row>
          <xdr:rowOff>114300</xdr:rowOff>
        </xdr:from>
        <xdr:to>
          <xdr:col>5</xdr:col>
          <xdr:colOff>736600</xdr:colOff>
          <xdr:row>19</xdr:row>
          <xdr:rowOff>69850</xdr:rowOff>
        </xdr:to>
        <xdr:sp macro="" textlink="">
          <xdr:nvSpPr>
            <xdr:cNvPr id="9227" name="Check Box 11" hidden="1">
              <a:extLst>
                <a:ext uri="{63B3BB69-23CF-44E3-9099-C40C66FF867C}">
                  <a14:compatExt spid="_x0000_s9227"/>
                </a:ext>
                <a:ext uri="{FF2B5EF4-FFF2-40B4-BE49-F238E27FC236}">
                  <a16:creationId xmlns:a16="http://schemas.microsoft.com/office/drawing/2014/main" id="{00000000-0008-0000-0B00-00000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488950</xdr:colOff>
          <xdr:row>18</xdr:row>
          <xdr:rowOff>114300</xdr:rowOff>
        </xdr:from>
        <xdr:to>
          <xdr:col>5</xdr:col>
          <xdr:colOff>736600</xdr:colOff>
          <xdr:row>20</xdr:row>
          <xdr:rowOff>69850</xdr:rowOff>
        </xdr:to>
        <xdr:sp macro="" textlink="">
          <xdr:nvSpPr>
            <xdr:cNvPr id="9228" name="Check Box 12" hidden="1">
              <a:extLst>
                <a:ext uri="{63B3BB69-23CF-44E3-9099-C40C66FF867C}">
                  <a14:compatExt spid="_x0000_s9228"/>
                </a:ext>
                <a:ext uri="{FF2B5EF4-FFF2-40B4-BE49-F238E27FC236}">
                  <a16:creationId xmlns:a16="http://schemas.microsoft.com/office/drawing/2014/main" id="{00000000-0008-0000-0B00-00000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488950</xdr:colOff>
          <xdr:row>19</xdr:row>
          <xdr:rowOff>114300</xdr:rowOff>
        </xdr:from>
        <xdr:to>
          <xdr:col>5</xdr:col>
          <xdr:colOff>736600</xdr:colOff>
          <xdr:row>21</xdr:row>
          <xdr:rowOff>69850</xdr:rowOff>
        </xdr:to>
        <xdr:sp macro="" textlink="">
          <xdr:nvSpPr>
            <xdr:cNvPr id="9229" name="Check Box 13" hidden="1">
              <a:extLst>
                <a:ext uri="{63B3BB69-23CF-44E3-9099-C40C66FF867C}">
                  <a14:compatExt spid="_x0000_s9229"/>
                </a:ext>
                <a:ext uri="{FF2B5EF4-FFF2-40B4-BE49-F238E27FC236}">
                  <a16:creationId xmlns:a16="http://schemas.microsoft.com/office/drawing/2014/main" id="{00000000-0008-0000-0B00-00000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488950</xdr:colOff>
          <xdr:row>20</xdr:row>
          <xdr:rowOff>114300</xdr:rowOff>
        </xdr:from>
        <xdr:to>
          <xdr:col>5</xdr:col>
          <xdr:colOff>736600</xdr:colOff>
          <xdr:row>22</xdr:row>
          <xdr:rowOff>69850</xdr:rowOff>
        </xdr:to>
        <xdr:sp macro="" textlink="">
          <xdr:nvSpPr>
            <xdr:cNvPr id="9230" name="Check Box 14" hidden="1">
              <a:extLst>
                <a:ext uri="{63B3BB69-23CF-44E3-9099-C40C66FF867C}">
                  <a14:compatExt spid="_x0000_s9230"/>
                </a:ext>
                <a:ext uri="{FF2B5EF4-FFF2-40B4-BE49-F238E27FC236}">
                  <a16:creationId xmlns:a16="http://schemas.microsoft.com/office/drawing/2014/main" id="{00000000-0008-0000-0B00-00000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488950</xdr:colOff>
          <xdr:row>21</xdr:row>
          <xdr:rowOff>114300</xdr:rowOff>
        </xdr:from>
        <xdr:to>
          <xdr:col>5</xdr:col>
          <xdr:colOff>736600</xdr:colOff>
          <xdr:row>23</xdr:row>
          <xdr:rowOff>69850</xdr:rowOff>
        </xdr:to>
        <xdr:sp macro="" textlink="">
          <xdr:nvSpPr>
            <xdr:cNvPr id="9231" name="Check Box 15" hidden="1">
              <a:extLst>
                <a:ext uri="{63B3BB69-23CF-44E3-9099-C40C66FF867C}">
                  <a14:compatExt spid="_x0000_s9231"/>
                </a:ext>
                <a:ext uri="{FF2B5EF4-FFF2-40B4-BE49-F238E27FC236}">
                  <a16:creationId xmlns:a16="http://schemas.microsoft.com/office/drawing/2014/main" id="{00000000-0008-0000-0B00-00000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488950</xdr:colOff>
          <xdr:row>22</xdr:row>
          <xdr:rowOff>114300</xdr:rowOff>
        </xdr:from>
        <xdr:to>
          <xdr:col>5</xdr:col>
          <xdr:colOff>736600</xdr:colOff>
          <xdr:row>24</xdr:row>
          <xdr:rowOff>69850</xdr:rowOff>
        </xdr:to>
        <xdr:sp macro="" textlink="">
          <xdr:nvSpPr>
            <xdr:cNvPr id="9232" name="Check Box 16" hidden="1">
              <a:extLst>
                <a:ext uri="{63B3BB69-23CF-44E3-9099-C40C66FF867C}">
                  <a14:compatExt spid="_x0000_s9232"/>
                </a:ext>
                <a:ext uri="{FF2B5EF4-FFF2-40B4-BE49-F238E27FC236}">
                  <a16:creationId xmlns:a16="http://schemas.microsoft.com/office/drawing/2014/main" id="{00000000-0008-0000-0B00-00001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488950</xdr:colOff>
          <xdr:row>24</xdr:row>
          <xdr:rowOff>114300</xdr:rowOff>
        </xdr:from>
        <xdr:to>
          <xdr:col>5</xdr:col>
          <xdr:colOff>736600</xdr:colOff>
          <xdr:row>26</xdr:row>
          <xdr:rowOff>69850</xdr:rowOff>
        </xdr:to>
        <xdr:sp macro="" textlink="">
          <xdr:nvSpPr>
            <xdr:cNvPr id="9233" name="Check Box 17" hidden="1">
              <a:extLst>
                <a:ext uri="{63B3BB69-23CF-44E3-9099-C40C66FF867C}">
                  <a14:compatExt spid="_x0000_s9233"/>
                </a:ext>
                <a:ext uri="{FF2B5EF4-FFF2-40B4-BE49-F238E27FC236}">
                  <a16:creationId xmlns:a16="http://schemas.microsoft.com/office/drawing/2014/main" id="{00000000-0008-0000-0B00-00001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488950</xdr:colOff>
          <xdr:row>25</xdr:row>
          <xdr:rowOff>114300</xdr:rowOff>
        </xdr:from>
        <xdr:to>
          <xdr:col>5</xdr:col>
          <xdr:colOff>736600</xdr:colOff>
          <xdr:row>27</xdr:row>
          <xdr:rowOff>69850</xdr:rowOff>
        </xdr:to>
        <xdr:sp macro="" textlink="">
          <xdr:nvSpPr>
            <xdr:cNvPr id="9234" name="Check Box 18" hidden="1">
              <a:extLst>
                <a:ext uri="{63B3BB69-23CF-44E3-9099-C40C66FF867C}">
                  <a14:compatExt spid="_x0000_s9234"/>
                </a:ext>
                <a:ext uri="{FF2B5EF4-FFF2-40B4-BE49-F238E27FC236}">
                  <a16:creationId xmlns:a16="http://schemas.microsoft.com/office/drawing/2014/main" id="{00000000-0008-0000-0B00-00001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488950</xdr:colOff>
          <xdr:row>27</xdr:row>
          <xdr:rowOff>114300</xdr:rowOff>
        </xdr:from>
        <xdr:to>
          <xdr:col>5</xdr:col>
          <xdr:colOff>736600</xdr:colOff>
          <xdr:row>29</xdr:row>
          <xdr:rowOff>69850</xdr:rowOff>
        </xdr:to>
        <xdr:sp macro="" textlink="">
          <xdr:nvSpPr>
            <xdr:cNvPr id="9235" name="Check Box 19" hidden="1">
              <a:extLst>
                <a:ext uri="{63B3BB69-23CF-44E3-9099-C40C66FF867C}">
                  <a14:compatExt spid="_x0000_s9235"/>
                </a:ext>
                <a:ext uri="{FF2B5EF4-FFF2-40B4-BE49-F238E27FC236}">
                  <a16:creationId xmlns:a16="http://schemas.microsoft.com/office/drawing/2014/main" id="{00000000-0008-0000-0B00-00001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488950</xdr:colOff>
          <xdr:row>28</xdr:row>
          <xdr:rowOff>114300</xdr:rowOff>
        </xdr:from>
        <xdr:to>
          <xdr:col>5</xdr:col>
          <xdr:colOff>736600</xdr:colOff>
          <xdr:row>30</xdr:row>
          <xdr:rowOff>69850</xdr:rowOff>
        </xdr:to>
        <xdr:sp macro="" textlink="">
          <xdr:nvSpPr>
            <xdr:cNvPr id="9236" name="Check Box 20" hidden="1">
              <a:extLst>
                <a:ext uri="{63B3BB69-23CF-44E3-9099-C40C66FF867C}">
                  <a14:compatExt spid="_x0000_s9236"/>
                </a:ext>
                <a:ext uri="{FF2B5EF4-FFF2-40B4-BE49-F238E27FC236}">
                  <a16:creationId xmlns:a16="http://schemas.microsoft.com/office/drawing/2014/main" id="{00000000-0008-0000-0B00-00001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488950</xdr:colOff>
          <xdr:row>29</xdr:row>
          <xdr:rowOff>114300</xdr:rowOff>
        </xdr:from>
        <xdr:to>
          <xdr:col>5</xdr:col>
          <xdr:colOff>736600</xdr:colOff>
          <xdr:row>31</xdr:row>
          <xdr:rowOff>69850</xdr:rowOff>
        </xdr:to>
        <xdr:sp macro="" textlink="">
          <xdr:nvSpPr>
            <xdr:cNvPr id="9237" name="Check Box 21" hidden="1">
              <a:extLst>
                <a:ext uri="{63B3BB69-23CF-44E3-9099-C40C66FF867C}">
                  <a14:compatExt spid="_x0000_s9237"/>
                </a:ext>
                <a:ext uri="{FF2B5EF4-FFF2-40B4-BE49-F238E27FC236}">
                  <a16:creationId xmlns:a16="http://schemas.microsoft.com/office/drawing/2014/main" id="{00000000-0008-0000-0B00-00001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488950</xdr:colOff>
          <xdr:row>30</xdr:row>
          <xdr:rowOff>114300</xdr:rowOff>
        </xdr:from>
        <xdr:to>
          <xdr:col>5</xdr:col>
          <xdr:colOff>736600</xdr:colOff>
          <xdr:row>32</xdr:row>
          <xdr:rowOff>69850</xdr:rowOff>
        </xdr:to>
        <xdr:sp macro="" textlink="">
          <xdr:nvSpPr>
            <xdr:cNvPr id="9238" name="Check Box 22" hidden="1">
              <a:extLst>
                <a:ext uri="{63B3BB69-23CF-44E3-9099-C40C66FF867C}">
                  <a14:compatExt spid="_x0000_s9238"/>
                </a:ext>
                <a:ext uri="{FF2B5EF4-FFF2-40B4-BE49-F238E27FC236}">
                  <a16:creationId xmlns:a16="http://schemas.microsoft.com/office/drawing/2014/main" id="{00000000-0008-0000-0B00-00001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488950</xdr:colOff>
          <xdr:row>31</xdr:row>
          <xdr:rowOff>114300</xdr:rowOff>
        </xdr:from>
        <xdr:to>
          <xdr:col>5</xdr:col>
          <xdr:colOff>736600</xdr:colOff>
          <xdr:row>33</xdr:row>
          <xdr:rowOff>69850</xdr:rowOff>
        </xdr:to>
        <xdr:sp macro="" textlink="">
          <xdr:nvSpPr>
            <xdr:cNvPr id="9239" name="Check Box 23" hidden="1">
              <a:extLst>
                <a:ext uri="{63B3BB69-23CF-44E3-9099-C40C66FF867C}">
                  <a14:compatExt spid="_x0000_s9239"/>
                </a:ext>
                <a:ext uri="{FF2B5EF4-FFF2-40B4-BE49-F238E27FC236}">
                  <a16:creationId xmlns:a16="http://schemas.microsoft.com/office/drawing/2014/main" id="{00000000-0008-0000-0B00-00001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488950</xdr:colOff>
          <xdr:row>32</xdr:row>
          <xdr:rowOff>114300</xdr:rowOff>
        </xdr:from>
        <xdr:to>
          <xdr:col>5</xdr:col>
          <xdr:colOff>736600</xdr:colOff>
          <xdr:row>34</xdr:row>
          <xdr:rowOff>69850</xdr:rowOff>
        </xdr:to>
        <xdr:sp macro="" textlink="">
          <xdr:nvSpPr>
            <xdr:cNvPr id="9240" name="Check Box 24" hidden="1">
              <a:extLst>
                <a:ext uri="{63B3BB69-23CF-44E3-9099-C40C66FF867C}">
                  <a14:compatExt spid="_x0000_s9240"/>
                </a:ext>
                <a:ext uri="{FF2B5EF4-FFF2-40B4-BE49-F238E27FC236}">
                  <a16:creationId xmlns:a16="http://schemas.microsoft.com/office/drawing/2014/main" id="{00000000-0008-0000-0B00-00001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488950</xdr:colOff>
          <xdr:row>33</xdr:row>
          <xdr:rowOff>114300</xdr:rowOff>
        </xdr:from>
        <xdr:to>
          <xdr:col>5</xdr:col>
          <xdr:colOff>736600</xdr:colOff>
          <xdr:row>35</xdr:row>
          <xdr:rowOff>69850</xdr:rowOff>
        </xdr:to>
        <xdr:sp macro="" textlink="">
          <xdr:nvSpPr>
            <xdr:cNvPr id="9241" name="Check Box 25" hidden="1">
              <a:extLst>
                <a:ext uri="{63B3BB69-23CF-44E3-9099-C40C66FF867C}">
                  <a14:compatExt spid="_x0000_s9241"/>
                </a:ext>
                <a:ext uri="{FF2B5EF4-FFF2-40B4-BE49-F238E27FC236}">
                  <a16:creationId xmlns:a16="http://schemas.microsoft.com/office/drawing/2014/main" id="{00000000-0008-0000-0B00-00001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488950</xdr:colOff>
          <xdr:row>34</xdr:row>
          <xdr:rowOff>114300</xdr:rowOff>
        </xdr:from>
        <xdr:to>
          <xdr:col>5</xdr:col>
          <xdr:colOff>736600</xdr:colOff>
          <xdr:row>36</xdr:row>
          <xdr:rowOff>69850</xdr:rowOff>
        </xdr:to>
        <xdr:sp macro="" textlink="">
          <xdr:nvSpPr>
            <xdr:cNvPr id="9242" name="Check Box 26" hidden="1">
              <a:extLst>
                <a:ext uri="{63B3BB69-23CF-44E3-9099-C40C66FF867C}">
                  <a14:compatExt spid="_x0000_s9242"/>
                </a:ext>
                <a:ext uri="{FF2B5EF4-FFF2-40B4-BE49-F238E27FC236}">
                  <a16:creationId xmlns:a16="http://schemas.microsoft.com/office/drawing/2014/main" id="{00000000-0008-0000-0B00-00001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488950</xdr:colOff>
          <xdr:row>35</xdr:row>
          <xdr:rowOff>114300</xdr:rowOff>
        </xdr:from>
        <xdr:to>
          <xdr:col>5</xdr:col>
          <xdr:colOff>736600</xdr:colOff>
          <xdr:row>37</xdr:row>
          <xdr:rowOff>69850</xdr:rowOff>
        </xdr:to>
        <xdr:sp macro="" textlink="">
          <xdr:nvSpPr>
            <xdr:cNvPr id="9243" name="Check Box 27" hidden="1">
              <a:extLst>
                <a:ext uri="{63B3BB69-23CF-44E3-9099-C40C66FF867C}">
                  <a14:compatExt spid="_x0000_s9243"/>
                </a:ext>
                <a:ext uri="{FF2B5EF4-FFF2-40B4-BE49-F238E27FC236}">
                  <a16:creationId xmlns:a16="http://schemas.microsoft.com/office/drawing/2014/main" id="{00000000-0008-0000-0B00-00001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488950</xdr:colOff>
          <xdr:row>36</xdr:row>
          <xdr:rowOff>114300</xdr:rowOff>
        </xdr:from>
        <xdr:to>
          <xdr:col>5</xdr:col>
          <xdr:colOff>736600</xdr:colOff>
          <xdr:row>38</xdr:row>
          <xdr:rowOff>69850</xdr:rowOff>
        </xdr:to>
        <xdr:sp macro="" textlink="">
          <xdr:nvSpPr>
            <xdr:cNvPr id="9244" name="Check Box 28" hidden="1">
              <a:extLst>
                <a:ext uri="{63B3BB69-23CF-44E3-9099-C40C66FF867C}">
                  <a14:compatExt spid="_x0000_s9244"/>
                </a:ext>
                <a:ext uri="{FF2B5EF4-FFF2-40B4-BE49-F238E27FC236}">
                  <a16:creationId xmlns:a16="http://schemas.microsoft.com/office/drawing/2014/main" id="{00000000-0008-0000-0B00-00001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488950</xdr:colOff>
          <xdr:row>37</xdr:row>
          <xdr:rowOff>114300</xdr:rowOff>
        </xdr:from>
        <xdr:to>
          <xdr:col>5</xdr:col>
          <xdr:colOff>736600</xdr:colOff>
          <xdr:row>39</xdr:row>
          <xdr:rowOff>69850</xdr:rowOff>
        </xdr:to>
        <xdr:sp macro="" textlink="">
          <xdr:nvSpPr>
            <xdr:cNvPr id="9245" name="Check Box 29" hidden="1">
              <a:extLst>
                <a:ext uri="{63B3BB69-23CF-44E3-9099-C40C66FF867C}">
                  <a14:compatExt spid="_x0000_s9245"/>
                </a:ext>
                <a:ext uri="{FF2B5EF4-FFF2-40B4-BE49-F238E27FC236}">
                  <a16:creationId xmlns:a16="http://schemas.microsoft.com/office/drawing/2014/main" id="{00000000-0008-0000-0B00-00001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488950</xdr:colOff>
          <xdr:row>38</xdr:row>
          <xdr:rowOff>114300</xdr:rowOff>
        </xdr:from>
        <xdr:to>
          <xdr:col>5</xdr:col>
          <xdr:colOff>736600</xdr:colOff>
          <xdr:row>40</xdr:row>
          <xdr:rowOff>69850</xdr:rowOff>
        </xdr:to>
        <xdr:sp macro="" textlink="">
          <xdr:nvSpPr>
            <xdr:cNvPr id="9246" name="Check Box 30" hidden="1">
              <a:extLst>
                <a:ext uri="{63B3BB69-23CF-44E3-9099-C40C66FF867C}">
                  <a14:compatExt spid="_x0000_s9246"/>
                </a:ext>
                <a:ext uri="{FF2B5EF4-FFF2-40B4-BE49-F238E27FC236}">
                  <a16:creationId xmlns:a16="http://schemas.microsoft.com/office/drawing/2014/main" id="{00000000-0008-0000-0B00-00001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488950</xdr:colOff>
          <xdr:row>39</xdr:row>
          <xdr:rowOff>114300</xdr:rowOff>
        </xdr:from>
        <xdr:to>
          <xdr:col>5</xdr:col>
          <xdr:colOff>736600</xdr:colOff>
          <xdr:row>41</xdr:row>
          <xdr:rowOff>69850</xdr:rowOff>
        </xdr:to>
        <xdr:sp macro="" textlink="">
          <xdr:nvSpPr>
            <xdr:cNvPr id="9247" name="Check Box 31" hidden="1">
              <a:extLst>
                <a:ext uri="{63B3BB69-23CF-44E3-9099-C40C66FF867C}">
                  <a14:compatExt spid="_x0000_s9247"/>
                </a:ext>
                <a:ext uri="{FF2B5EF4-FFF2-40B4-BE49-F238E27FC236}">
                  <a16:creationId xmlns:a16="http://schemas.microsoft.com/office/drawing/2014/main" id="{00000000-0008-0000-0B00-00001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488950</xdr:colOff>
          <xdr:row>40</xdr:row>
          <xdr:rowOff>114300</xdr:rowOff>
        </xdr:from>
        <xdr:to>
          <xdr:col>5</xdr:col>
          <xdr:colOff>736600</xdr:colOff>
          <xdr:row>42</xdr:row>
          <xdr:rowOff>69850</xdr:rowOff>
        </xdr:to>
        <xdr:sp macro="" textlink="">
          <xdr:nvSpPr>
            <xdr:cNvPr id="9248" name="Check Box 32" hidden="1">
              <a:extLst>
                <a:ext uri="{63B3BB69-23CF-44E3-9099-C40C66FF867C}">
                  <a14:compatExt spid="_x0000_s9248"/>
                </a:ext>
                <a:ext uri="{FF2B5EF4-FFF2-40B4-BE49-F238E27FC236}">
                  <a16:creationId xmlns:a16="http://schemas.microsoft.com/office/drawing/2014/main" id="{00000000-0008-0000-0B00-00002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488950</xdr:colOff>
          <xdr:row>41</xdr:row>
          <xdr:rowOff>114300</xdr:rowOff>
        </xdr:from>
        <xdr:to>
          <xdr:col>5</xdr:col>
          <xdr:colOff>736600</xdr:colOff>
          <xdr:row>43</xdr:row>
          <xdr:rowOff>69850</xdr:rowOff>
        </xdr:to>
        <xdr:sp macro="" textlink="">
          <xdr:nvSpPr>
            <xdr:cNvPr id="9249" name="Check Box 33" hidden="1">
              <a:extLst>
                <a:ext uri="{63B3BB69-23CF-44E3-9099-C40C66FF867C}">
                  <a14:compatExt spid="_x0000_s9249"/>
                </a:ext>
                <a:ext uri="{FF2B5EF4-FFF2-40B4-BE49-F238E27FC236}">
                  <a16:creationId xmlns:a16="http://schemas.microsoft.com/office/drawing/2014/main" id="{00000000-0008-0000-0B00-00002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488950</xdr:colOff>
          <xdr:row>43</xdr:row>
          <xdr:rowOff>114300</xdr:rowOff>
        </xdr:from>
        <xdr:to>
          <xdr:col>5</xdr:col>
          <xdr:colOff>736600</xdr:colOff>
          <xdr:row>45</xdr:row>
          <xdr:rowOff>69850</xdr:rowOff>
        </xdr:to>
        <xdr:sp macro="" textlink="">
          <xdr:nvSpPr>
            <xdr:cNvPr id="9250" name="Check Box 34" hidden="1">
              <a:extLst>
                <a:ext uri="{63B3BB69-23CF-44E3-9099-C40C66FF867C}">
                  <a14:compatExt spid="_x0000_s9250"/>
                </a:ext>
                <a:ext uri="{FF2B5EF4-FFF2-40B4-BE49-F238E27FC236}">
                  <a16:creationId xmlns:a16="http://schemas.microsoft.com/office/drawing/2014/main" id="{00000000-0008-0000-0B00-00002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488950</xdr:colOff>
          <xdr:row>44</xdr:row>
          <xdr:rowOff>114300</xdr:rowOff>
        </xdr:from>
        <xdr:to>
          <xdr:col>5</xdr:col>
          <xdr:colOff>736600</xdr:colOff>
          <xdr:row>46</xdr:row>
          <xdr:rowOff>69850</xdr:rowOff>
        </xdr:to>
        <xdr:sp macro="" textlink="">
          <xdr:nvSpPr>
            <xdr:cNvPr id="9251" name="Check Box 35" hidden="1">
              <a:extLst>
                <a:ext uri="{63B3BB69-23CF-44E3-9099-C40C66FF867C}">
                  <a14:compatExt spid="_x0000_s9251"/>
                </a:ext>
                <a:ext uri="{FF2B5EF4-FFF2-40B4-BE49-F238E27FC236}">
                  <a16:creationId xmlns:a16="http://schemas.microsoft.com/office/drawing/2014/main" id="{00000000-0008-0000-0B00-00002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488950</xdr:colOff>
          <xdr:row>45</xdr:row>
          <xdr:rowOff>114300</xdr:rowOff>
        </xdr:from>
        <xdr:to>
          <xdr:col>5</xdr:col>
          <xdr:colOff>736600</xdr:colOff>
          <xdr:row>47</xdr:row>
          <xdr:rowOff>69850</xdr:rowOff>
        </xdr:to>
        <xdr:sp macro="" textlink="">
          <xdr:nvSpPr>
            <xdr:cNvPr id="9252" name="Check Box 36" hidden="1">
              <a:extLst>
                <a:ext uri="{63B3BB69-23CF-44E3-9099-C40C66FF867C}">
                  <a14:compatExt spid="_x0000_s9252"/>
                </a:ext>
                <a:ext uri="{FF2B5EF4-FFF2-40B4-BE49-F238E27FC236}">
                  <a16:creationId xmlns:a16="http://schemas.microsoft.com/office/drawing/2014/main" id="{00000000-0008-0000-0B00-00002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488950</xdr:colOff>
          <xdr:row>46</xdr:row>
          <xdr:rowOff>114300</xdr:rowOff>
        </xdr:from>
        <xdr:to>
          <xdr:col>5</xdr:col>
          <xdr:colOff>736600</xdr:colOff>
          <xdr:row>48</xdr:row>
          <xdr:rowOff>69850</xdr:rowOff>
        </xdr:to>
        <xdr:sp macro="" textlink="">
          <xdr:nvSpPr>
            <xdr:cNvPr id="9253" name="Check Box 37" hidden="1">
              <a:extLst>
                <a:ext uri="{63B3BB69-23CF-44E3-9099-C40C66FF867C}">
                  <a14:compatExt spid="_x0000_s9253"/>
                </a:ext>
                <a:ext uri="{FF2B5EF4-FFF2-40B4-BE49-F238E27FC236}">
                  <a16:creationId xmlns:a16="http://schemas.microsoft.com/office/drawing/2014/main" id="{00000000-0008-0000-0B00-00002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488950</xdr:colOff>
          <xdr:row>47</xdr:row>
          <xdr:rowOff>114300</xdr:rowOff>
        </xdr:from>
        <xdr:to>
          <xdr:col>5</xdr:col>
          <xdr:colOff>736600</xdr:colOff>
          <xdr:row>49</xdr:row>
          <xdr:rowOff>69850</xdr:rowOff>
        </xdr:to>
        <xdr:sp macro="" textlink="">
          <xdr:nvSpPr>
            <xdr:cNvPr id="9254" name="Check Box 38" hidden="1">
              <a:extLst>
                <a:ext uri="{63B3BB69-23CF-44E3-9099-C40C66FF867C}">
                  <a14:compatExt spid="_x0000_s9254"/>
                </a:ext>
                <a:ext uri="{FF2B5EF4-FFF2-40B4-BE49-F238E27FC236}">
                  <a16:creationId xmlns:a16="http://schemas.microsoft.com/office/drawing/2014/main" id="{00000000-0008-0000-0B00-00002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488950</xdr:colOff>
          <xdr:row>48</xdr:row>
          <xdr:rowOff>114300</xdr:rowOff>
        </xdr:from>
        <xdr:to>
          <xdr:col>5</xdr:col>
          <xdr:colOff>736600</xdr:colOff>
          <xdr:row>50</xdr:row>
          <xdr:rowOff>69850</xdr:rowOff>
        </xdr:to>
        <xdr:sp macro="" textlink="">
          <xdr:nvSpPr>
            <xdr:cNvPr id="9255" name="Check Box 39" hidden="1">
              <a:extLst>
                <a:ext uri="{63B3BB69-23CF-44E3-9099-C40C66FF867C}">
                  <a14:compatExt spid="_x0000_s9255"/>
                </a:ext>
                <a:ext uri="{FF2B5EF4-FFF2-40B4-BE49-F238E27FC236}">
                  <a16:creationId xmlns:a16="http://schemas.microsoft.com/office/drawing/2014/main" id="{00000000-0008-0000-0B00-00002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488950</xdr:colOff>
          <xdr:row>49</xdr:row>
          <xdr:rowOff>114300</xdr:rowOff>
        </xdr:from>
        <xdr:to>
          <xdr:col>5</xdr:col>
          <xdr:colOff>736600</xdr:colOff>
          <xdr:row>51</xdr:row>
          <xdr:rowOff>69850</xdr:rowOff>
        </xdr:to>
        <xdr:sp macro="" textlink="">
          <xdr:nvSpPr>
            <xdr:cNvPr id="9256" name="Check Box 40" hidden="1">
              <a:extLst>
                <a:ext uri="{63B3BB69-23CF-44E3-9099-C40C66FF867C}">
                  <a14:compatExt spid="_x0000_s9256"/>
                </a:ext>
                <a:ext uri="{FF2B5EF4-FFF2-40B4-BE49-F238E27FC236}">
                  <a16:creationId xmlns:a16="http://schemas.microsoft.com/office/drawing/2014/main" id="{00000000-0008-0000-0B00-00002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488950</xdr:colOff>
          <xdr:row>50</xdr:row>
          <xdr:rowOff>114300</xdr:rowOff>
        </xdr:from>
        <xdr:to>
          <xdr:col>5</xdr:col>
          <xdr:colOff>736600</xdr:colOff>
          <xdr:row>52</xdr:row>
          <xdr:rowOff>69850</xdr:rowOff>
        </xdr:to>
        <xdr:sp macro="" textlink="">
          <xdr:nvSpPr>
            <xdr:cNvPr id="9257" name="Check Box 41" hidden="1">
              <a:extLst>
                <a:ext uri="{63B3BB69-23CF-44E3-9099-C40C66FF867C}">
                  <a14:compatExt spid="_x0000_s9257"/>
                </a:ext>
                <a:ext uri="{FF2B5EF4-FFF2-40B4-BE49-F238E27FC236}">
                  <a16:creationId xmlns:a16="http://schemas.microsoft.com/office/drawing/2014/main" id="{00000000-0008-0000-0B00-00002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488950</xdr:colOff>
          <xdr:row>52</xdr:row>
          <xdr:rowOff>114300</xdr:rowOff>
        </xdr:from>
        <xdr:to>
          <xdr:col>5</xdr:col>
          <xdr:colOff>736600</xdr:colOff>
          <xdr:row>54</xdr:row>
          <xdr:rowOff>69850</xdr:rowOff>
        </xdr:to>
        <xdr:sp macro="" textlink="">
          <xdr:nvSpPr>
            <xdr:cNvPr id="9258" name="Check Box 42" hidden="1">
              <a:extLst>
                <a:ext uri="{63B3BB69-23CF-44E3-9099-C40C66FF867C}">
                  <a14:compatExt spid="_x0000_s9258"/>
                </a:ext>
                <a:ext uri="{FF2B5EF4-FFF2-40B4-BE49-F238E27FC236}">
                  <a16:creationId xmlns:a16="http://schemas.microsoft.com/office/drawing/2014/main" id="{00000000-0008-0000-0B00-00002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488950</xdr:colOff>
          <xdr:row>53</xdr:row>
          <xdr:rowOff>114300</xdr:rowOff>
        </xdr:from>
        <xdr:to>
          <xdr:col>5</xdr:col>
          <xdr:colOff>736600</xdr:colOff>
          <xdr:row>55</xdr:row>
          <xdr:rowOff>69850</xdr:rowOff>
        </xdr:to>
        <xdr:sp macro="" textlink="">
          <xdr:nvSpPr>
            <xdr:cNvPr id="9259" name="Check Box 43" hidden="1">
              <a:extLst>
                <a:ext uri="{63B3BB69-23CF-44E3-9099-C40C66FF867C}">
                  <a14:compatExt spid="_x0000_s9259"/>
                </a:ext>
                <a:ext uri="{FF2B5EF4-FFF2-40B4-BE49-F238E27FC236}">
                  <a16:creationId xmlns:a16="http://schemas.microsoft.com/office/drawing/2014/main" id="{00000000-0008-0000-0B00-00002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488950</xdr:colOff>
          <xdr:row>54</xdr:row>
          <xdr:rowOff>114300</xdr:rowOff>
        </xdr:from>
        <xdr:to>
          <xdr:col>5</xdr:col>
          <xdr:colOff>736600</xdr:colOff>
          <xdr:row>56</xdr:row>
          <xdr:rowOff>69850</xdr:rowOff>
        </xdr:to>
        <xdr:sp macro="" textlink="">
          <xdr:nvSpPr>
            <xdr:cNvPr id="9260" name="Check Box 44" hidden="1">
              <a:extLst>
                <a:ext uri="{63B3BB69-23CF-44E3-9099-C40C66FF867C}">
                  <a14:compatExt spid="_x0000_s9260"/>
                </a:ext>
                <a:ext uri="{FF2B5EF4-FFF2-40B4-BE49-F238E27FC236}">
                  <a16:creationId xmlns:a16="http://schemas.microsoft.com/office/drawing/2014/main" id="{00000000-0008-0000-0B00-00002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488950</xdr:colOff>
          <xdr:row>55</xdr:row>
          <xdr:rowOff>114300</xdr:rowOff>
        </xdr:from>
        <xdr:to>
          <xdr:col>5</xdr:col>
          <xdr:colOff>736600</xdr:colOff>
          <xdr:row>57</xdr:row>
          <xdr:rowOff>69850</xdr:rowOff>
        </xdr:to>
        <xdr:sp macro="" textlink="">
          <xdr:nvSpPr>
            <xdr:cNvPr id="9261" name="Check Box 45" hidden="1">
              <a:extLst>
                <a:ext uri="{63B3BB69-23CF-44E3-9099-C40C66FF867C}">
                  <a14:compatExt spid="_x0000_s9261"/>
                </a:ext>
                <a:ext uri="{FF2B5EF4-FFF2-40B4-BE49-F238E27FC236}">
                  <a16:creationId xmlns:a16="http://schemas.microsoft.com/office/drawing/2014/main" id="{00000000-0008-0000-0B00-00002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488950</xdr:colOff>
          <xdr:row>56</xdr:row>
          <xdr:rowOff>114300</xdr:rowOff>
        </xdr:from>
        <xdr:to>
          <xdr:col>5</xdr:col>
          <xdr:colOff>736600</xdr:colOff>
          <xdr:row>58</xdr:row>
          <xdr:rowOff>69850</xdr:rowOff>
        </xdr:to>
        <xdr:sp macro="" textlink="">
          <xdr:nvSpPr>
            <xdr:cNvPr id="9262" name="Check Box 46" hidden="1">
              <a:extLst>
                <a:ext uri="{63B3BB69-23CF-44E3-9099-C40C66FF867C}">
                  <a14:compatExt spid="_x0000_s9262"/>
                </a:ext>
                <a:ext uri="{FF2B5EF4-FFF2-40B4-BE49-F238E27FC236}">
                  <a16:creationId xmlns:a16="http://schemas.microsoft.com/office/drawing/2014/main" id="{00000000-0008-0000-0B00-00002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488950</xdr:colOff>
          <xdr:row>57</xdr:row>
          <xdr:rowOff>114300</xdr:rowOff>
        </xdr:from>
        <xdr:to>
          <xdr:col>5</xdr:col>
          <xdr:colOff>736600</xdr:colOff>
          <xdr:row>59</xdr:row>
          <xdr:rowOff>69850</xdr:rowOff>
        </xdr:to>
        <xdr:sp macro="" textlink="">
          <xdr:nvSpPr>
            <xdr:cNvPr id="9263" name="Check Box 47" hidden="1">
              <a:extLst>
                <a:ext uri="{63B3BB69-23CF-44E3-9099-C40C66FF867C}">
                  <a14:compatExt spid="_x0000_s9263"/>
                </a:ext>
                <a:ext uri="{FF2B5EF4-FFF2-40B4-BE49-F238E27FC236}">
                  <a16:creationId xmlns:a16="http://schemas.microsoft.com/office/drawing/2014/main" id="{00000000-0008-0000-0B00-00002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488950</xdr:colOff>
          <xdr:row>58</xdr:row>
          <xdr:rowOff>114300</xdr:rowOff>
        </xdr:from>
        <xdr:to>
          <xdr:col>5</xdr:col>
          <xdr:colOff>736600</xdr:colOff>
          <xdr:row>60</xdr:row>
          <xdr:rowOff>69850</xdr:rowOff>
        </xdr:to>
        <xdr:sp macro="" textlink="">
          <xdr:nvSpPr>
            <xdr:cNvPr id="9264" name="Check Box 48" hidden="1">
              <a:extLst>
                <a:ext uri="{63B3BB69-23CF-44E3-9099-C40C66FF867C}">
                  <a14:compatExt spid="_x0000_s9264"/>
                </a:ext>
                <a:ext uri="{FF2B5EF4-FFF2-40B4-BE49-F238E27FC236}">
                  <a16:creationId xmlns:a16="http://schemas.microsoft.com/office/drawing/2014/main" id="{00000000-0008-0000-0B00-00003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488950</xdr:colOff>
          <xdr:row>60</xdr:row>
          <xdr:rowOff>114300</xdr:rowOff>
        </xdr:from>
        <xdr:to>
          <xdr:col>5</xdr:col>
          <xdr:colOff>736600</xdr:colOff>
          <xdr:row>62</xdr:row>
          <xdr:rowOff>69850</xdr:rowOff>
        </xdr:to>
        <xdr:sp macro="" textlink="">
          <xdr:nvSpPr>
            <xdr:cNvPr id="9265" name="Check Box 49" hidden="1">
              <a:extLst>
                <a:ext uri="{63B3BB69-23CF-44E3-9099-C40C66FF867C}">
                  <a14:compatExt spid="_x0000_s9265"/>
                </a:ext>
                <a:ext uri="{FF2B5EF4-FFF2-40B4-BE49-F238E27FC236}">
                  <a16:creationId xmlns:a16="http://schemas.microsoft.com/office/drawing/2014/main" id="{00000000-0008-0000-0B00-00003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488950</xdr:colOff>
          <xdr:row>61</xdr:row>
          <xdr:rowOff>114300</xdr:rowOff>
        </xdr:from>
        <xdr:to>
          <xdr:col>5</xdr:col>
          <xdr:colOff>736600</xdr:colOff>
          <xdr:row>63</xdr:row>
          <xdr:rowOff>69850</xdr:rowOff>
        </xdr:to>
        <xdr:sp macro="" textlink="">
          <xdr:nvSpPr>
            <xdr:cNvPr id="9266" name="Check Box 50" hidden="1">
              <a:extLst>
                <a:ext uri="{63B3BB69-23CF-44E3-9099-C40C66FF867C}">
                  <a14:compatExt spid="_x0000_s9266"/>
                </a:ext>
                <a:ext uri="{FF2B5EF4-FFF2-40B4-BE49-F238E27FC236}">
                  <a16:creationId xmlns:a16="http://schemas.microsoft.com/office/drawing/2014/main" id="{00000000-0008-0000-0B00-00003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488950</xdr:colOff>
          <xdr:row>63</xdr:row>
          <xdr:rowOff>114300</xdr:rowOff>
        </xdr:from>
        <xdr:to>
          <xdr:col>5</xdr:col>
          <xdr:colOff>736600</xdr:colOff>
          <xdr:row>65</xdr:row>
          <xdr:rowOff>69850</xdr:rowOff>
        </xdr:to>
        <xdr:sp macro="" textlink="">
          <xdr:nvSpPr>
            <xdr:cNvPr id="9267" name="Check Box 51" hidden="1">
              <a:extLst>
                <a:ext uri="{63B3BB69-23CF-44E3-9099-C40C66FF867C}">
                  <a14:compatExt spid="_x0000_s9267"/>
                </a:ext>
                <a:ext uri="{FF2B5EF4-FFF2-40B4-BE49-F238E27FC236}">
                  <a16:creationId xmlns:a16="http://schemas.microsoft.com/office/drawing/2014/main" id="{00000000-0008-0000-0B00-00003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488950</xdr:colOff>
          <xdr:row>64</xdr:row>
          <xdr:rowOff>114300</xdr:rowOff>
        </xdr:from>
        <xdr:to>
          <xdr:col>5</xdr:col>
          <xdr:colOff>736600</xdr:colOff>
          <xdr:row>66</xdr:row>
          <xdr:rowOff>69850</xdr:rowOff>
        </xdr:to>
        <xdr:sp macro="" textlink="">
          <xdr:nvSpPr>
            <xdr:cNvPr id="9268" name="Check Box 52" hidden="1">
              <a:extLst>
                <a:ext uri="{63B3BB69-23CF-44E3-9099-C40C66FF867C}">
                  <a14:compatExt spid="_x0000_s9268"/>
                </a:ext>
                <a:ext uri="{FF2B5EF4-FFF2-40B4-BE49-F238E27FC236}">
                  <a16:creationId xmlns:a16="http://schemas.microsoft.com/office/drawing/2014/main" id="{00000000-0008-0000-0B00-00003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488950</xdr:colOff>
          <xdr:row>65</xdr:row>
          <xdr:rowOff>114300</xdr:rowOff>
        </xdr:from>
        <xdr:to>
          <xdr:col>5</xdr:col>
          <xdr:colOff>736600</xdr:colOff>
          <xdr:row>67</xdr:row>
          <xdr:rowOff>69850</xdr:rowOff>
        </xdr:to>
        <xdr:sp macro="" textlink="">
          <xdr:nvSpPr>
            <xdr:cNvPr id="9269" name="Check Box 53" hidden="1">
              <a:extLst>
                <a:ext uri="{63B3BB69-23CF-44E3-9099-C40C66FF867C}">
                  <a14:compatExt spid="_x0000_s9269"/>
                </a:ext>
                <a:ext uri="{FF2B5EF4-FFF2-40B4-BE49-F238E27FC236}">
                  <a16:creationId xmlns:a16="http://schemas.microsoft.com/office/drawing/2014/main" id="{00000000-0008-0000-0B00-00003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488950</xdr:colOff>
          <xdr:row>66</xdr:row>
          <xdr:rowOff>114300</xdr:rowOff>
        </xdr:from>
        <xdr:to>
          <xdr:col>5</xdr:col>
          <xdr:colOff>736600</xdr:colOff>
          <xdr:row>68</xdr:row>
          <xdr:rowOff>69850</xdr:rowOff>
        </xdr:to>
        <xdr:sp macro="" textlink="">
          <xdr:nvSpPr>
            <xdr:cNvPr id="9270" name="Check Box 54" hidden="1">
              <a:extLst>
                <a:ext uri="{63B3BB69-23CF-44E3-9099-C40C66FF867C}">
                  <a14:compatExt spid="_x0000_s9270"/>
                </a:ext>
                <a:ext uri="{FF2B5EF4-FFF2-40B4-BE49-F238E27FC236}">
                  <a16:creationId xmlns:a16="http://schemas.microsoft.com/office/drawing/2014/main" id="{00000000-0008-0000-0B00-00003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488950</xdr:colOff>
          <xdr:row>69</xdr:row>
          <xdr:rowOff>114300</xdr:rowOff>
        </xdr:from>
        <xdr:to>
          <xdr:col>5</xdr:col>
          <xdr:colOff>736600</xdr:colOff>
          <xdr:row>71</xdr:row>
          <xdr:rowOff>69850</xdr:rowOff>
        </xdr:to>
        <xdr:sp macro="" textlink="">
          <xdr:nvSpPr>
            <xdr:cNvPr id="9271" name="Check Box 55" hidden="1">
              <a:extLst>
                <a:ext uri="{63B3BB69-23CF-44E3-9099-C40C66FF867C}">
                  <a14:compatExt spid="_x0000_s9271"/>
                </a:ext>
                <a:ext uri="{FF2B5EF4-FFF2-40B4-BE49-F238E27FC236}">
                  <a16:creationId xmlns:a16="http://schemas.microsoft.com/office/drawing/2014/main" id="{00000000-0008-0000-0B00-00003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488950</xdr:colOff>
          <xdr:row>70</xdr:row>
          <xdr:rowOff>114300</xdr:rowOff>
        </xdr:from>
        <xdr:to>
          <xdr:col>5</xdr:col>
          <xdr:colOff>736600</xdr:colOff>
          <xdr:row>72</xdr:row>
          <xdr:rowOff>69850</xdr:rowOff>
        </xdr:to>
        <xdr:sp macro="" textlink="">
          <xdr:nvSpPr>
            <xdr:cNvPr id="9272" name="Check Box 56" hidden="1">
              <a:extLst>
                <a:ext uri="{63B3BB69-23CF-44E3-9099-C40C66FF867C}">
                  <a14:compatExt spid="_x0000_s9272"/>
                </a:ext>
                <a:ext uri="{FF2B5EF4-FFF2-40B4-BE49-F238E27FC236}">
                  <a16:creationId xmlns:a16="http://schemas.microsoft.com/office/drawing/2014/main" id="{00000000-0008-0000-0B00-00003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488950</xdr:colOff>
          <xdr:row>71</xdr:row>
          <xdr:rowOff>114300</xdr:rowOff>
        </xdr:from>
        <xdr:to>
          <xdr:col>5</xdr:col>
          <xdr:colOff>736600</xdr:colOff>
          <xdr:row>73</xdr:row>
          <xdr:rowOff>69850</xdr:rowOff>
        </xdr:to>
        <xdr:sp macro="" textlink="">
          <xdr:nvSpPr>
            <xdr:cNvPr id="9273" name="Check Box 57" hidden="1">
              <a:extLst>
                <a:ext uri="{63B3BB69-23CF-44E3-9099-C40C66FF867C}">
                  <a14:compatExt spid="_x0000_s9273"/>
                </a:ext>
                <a:ext uri="{FF2B5EF4-FFF2-40B4-BE49-F238E27FC236}">
                  <a16:creationId xmlns:a16="http://schemas.microsoft.com/office/drawing/2014/main" id="{00000000-0008-0000-0B00-00003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488950</xdr:colOff>
          <xdr:row>72</xdr:row>
          <xdr:rowOff>114300</xdr:rowOff>
        </xdr:from>
        <xdr:to>
          <xdr:col>5</xdr:col>
          <xdr:colOff>736600</xdr:colOff>
          <xdr:row>74</xdr:row>
          <xdr:rowOff>69850</xdr:rowOff>
        </xdr:to>
        <xdr:sp macro="" textlink="">
          <xdr:nvSpPr>
            <xdr:cNvPr id="9274" name="Check Box 58" hidden="1">
              <a:extLst>
                <a:ext uri="{63B3BB69-23CF-44E3-9099-C40C66FF867C}">
                  <a14:compatExt spid="_x0000_s9274"/>
                </a:ext>
                <a:ext uri="{FF2B5EF4-FFF2-40B4-BE49-F238E27FC236}">
                  <a16:creationId xmlns:a16="http://schemas.microsoft.com/office/drawing/2014/main" id="{00000000-0008-0000-0B00-00003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488950</xdr:colOff>
          <xdr:row>73</xdr:row>
          <xdr:rowOff>114300</xdr:rowOff>
        </xdr:from>
        <xdr:to>
          <xdr:col>5</xdr:col>
          <xdr:colOff>736600</xdr:colOff>
          <xdr:row>75</xdr:row>
          <xdr:rowOff>69850</xdr:rowOff>
        </xdr:to>
        <xdr:sp macro="" textlink="">
          <xdr:nvSpPr>
            <xdr:cNvPr id="9275" name="Check Box 59" hidden="1">
              <a:extLst>
                <a:ext uri="{63B3BB69-23CF-44E3-9099-C40C66FF867C}">
                  <a14:compatExt spid="_x0000_s9275"/>
                </a:ext>
                <a:ext uri="{FF2B5EF4-FFF2-40B4-BE49-F238E27FC236}">
                  <a16:creationId xmlns:a16="http://schemas.microsoft.com/office/drawing/2014/main" id="{00000000-0008-0000-0B00-00003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488950</xdr:colOff>
          <xdr:row>74</xdr:row>
          <xdr:rowOff>114300</xdr:rowOff>
        </xdr:from>
        <xdr:to>
          <xdr:col>5</xdr:col>
          <xdr:colOff>736600</xdr:colOff>
          <xdr:row>76</xdr:row>
          <xdr:rowOff>69850</xdr:rowOff>
        </xdr:to>
        <xdr:sp macro="" textlink="">
          <xdr:nvSpPr>
            <xdr:cNvPr id="9276" name="Check Box 60" hidden="1">
              <a:extLst>
                <a:ext uri="{63B3BB69-23CF-44E3-9099-C40C66FF867C}">
                  <a14:compatExt spid="_x0000_s9276"/>
                </a:ext>
                <a:ext uri="{FF2B5EF4-FFF2-40B4-BE49-F238E27FC236}">
                  <a16:creationId xmlns:a16="http://schemas.microsoft.com/office/drawing/2014/main" id="{00000000-0008-0000-0B00-00003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488950</xdr:colOff>
          <xdr:row>75</xdr:row>
          <xdr:rowOff>114300</xdr:rowOff>
        </xdr:from>
        <xdr:to>
          <xdr:col>5</xdr:col>
          <xdr:colOff>736600</xdr:colOff>
          <xdr:row>77</xdr:row>
          <xdr:rowOff>69850</xdr:rowOff>
        </xdr:to>
        <xdr:sp macro="" textlink="">
          <xdr:nvSpPr>
            <xdr:cNvPr id="9277" name="Check Box 61" hidden="1">
              <a:extLst>
                <a:ext uri="{63B3BB69-23CF-44E3-9099-C40C66FF867C}">
                  <a14:compatExt spid="_x0000_s9277"/>
                </a:ext>
                <a:ext uri="{FF2B5EF4-FFF2-40B4-BE49-F238E27FC236}">
                  <a16:creationId xmlns:a16="http://schemas.microsoft.com/office/drawing/2014/main" id="{00000000-0008-0000-0B00-00003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488950</xdr:colOff>
          <xdr:row>76</xdr:row>
          <xdr:rowOff>114300</xdr:rowOff>
        </xdr:from>
        <xdr:to>
          <xdr:col>5</xdr:col>
          <xdr:colOff>736600</xdr:colOff>
          <xdr:row>78</xdr:row>
          <xdr:rowOff>69850</xdr:rowOff>
        </xdr:to>
        <xdr:sp macro="" textlink="">
          <xdr:nvSpPr>
            <xdr:cNvPr id="9278" name="Check Box 62" hidden="1">
              <a:extLst>
                <a:ext uri="{63B3BB69-23CF-44E3-9099-C40C66FF867C}">
                  <a14:compatExt spid="_x0000_s9278"/>
                </a:ext>
                <a:ext uri="{FF2B5EF4-FFF2-40B4-BE49-F238E27FC236}">
                  <a16:creationId xmlns:a16="http://schemas.microsoft.com/office/drawing/2014/main" id="{00000000-0008-0000-0B00-00003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488950</xdr:colOff>
          <xdr:row>78</xdr:row>
          <xdr:rowOff>114300</xdr:rowOff>
        </xdr:from>
        <xdr:to>
          <xdr:col>5</xdr:col>
          <xdr:colOff>736600</xdr:colOff>
          <xdr:row>80</xdr:row>
          <xdr:rowOff>69850</xdr:rowOff>
        </xdr:to>
        <xdr:sp macro="" textlink="">
          <xdr:nvSpPr>
            <xdr:cNvPr id="9279" name="Check Box 63" hidden="1">
              <a:extLst>
                <a:ext uri="{63B3BB69-23CF-44E3-9099-C40C66FF867C}">
                  <a14:compatExt spid="_x0000_s9279"/>
                </a:ext>
                <a:ext uri="{FF2B5EF4-FFF2-40B4-BE49-F238E27FC236}">
                  <a16:creationId xmlns:a16="http://schemas.microsoft.com/office/drawing/2014/main" id="{00000000-0008-0000-0B00-00003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488950</xdr:colOff>
          <xdr:row>79</xdr:row>
          <xdr:rowOff>114300</xdr:rowOff>
        </xdr:from>
        <xdr:to>
          <xdr:col>5</xdr:col>
          <xdr:colOff>736600</xdr:colOff>
          <xdr:row>81</xdr:row>
          <xdr:rowOff>69850</xdr:rowOff>
        </xdr:to>
        <xdr:sp macro="" textlink="">
          <xdr:nvSpPr>
            <xdr:cNvPr id="9280" name="Check Box 64" hidden="1">
              <a:extLst>
                <a:ext uri="{63B3BB69-23CF-44E3-9099-C40C66FF867C}">
                  <a14:compatExt spid="_x0000_s9280"/>
                </a:ext>
                <a:ext uri="{FF2B5EF4-FFF2-40B4-BE49-F238E27FC236}">
                  <a16:creationId xmlns:a16="http://schemas.microsoft.com/office/drawing/2014/main" id="{00000000-0008-0000-0B00-00004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488950</xdr:colOff>
          <xdr:row>80</xdr:row>
          <xdr:rowOff>114300</xdr:rowOff>
        </xdr:from>
        <xdr:to>
          <xdr:col>5</xdr:col>
          <xdr:colOff>736600</xdr:colOff>
          <xdr:row>82</xdr:row>
          <xdr:rowOff>69850</xdr:rowOff>
        </xdr:to>
        <xdr:sp macro="" textlink="">
          <xdr:nvSpPr>
            <xdr:cNvPr id="9281" name="Check Box 65" hidden="1">
              <a:extLst>
                <a:ext uri="{63B3BB69-23CF-44E3-9099-C40C66FF867C}">
                  <a14:compatExt spid="_x0000_s9281"/>
                </a:ext>
                <a:ext uri="{FF2B5EF4-FFF2-40B4-BE49-F238E27FC236}">
                  <a16:creationId xmlns:a16="http://schemas.microsoft.com/office/drawing/2014/main" id="{00000000-0008-0000-0B00-00004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488950</xdr:colOff>
          <xdr:row>81</xdr:row>
          <xdr:rowOff>114300</xdr:rowOff>
        </xdr:from>
        <xdr:to>
          <xdr:col>5</xdr:col>
          <xdr:colOff>736600</xdr:colOff>
          <xdr:row>83</xdr:row>
          <xdr:rowOff>69850</xdr:rowOff>
        </xdr:to>
        <xdr:sp macro="" textlink="">
          <xdr:nvSpPr>
            <xdr:cNvPr id="9282" name="Check Box 66" hidden="1">
              <a:extLst>
                <a:ext uri="{63B3BB69-23CF-44E3-9099-C40C66FF867C}">
                  <a14:compatExt spid="_x0000_s9282"/>
                </a:ext>
                <a:ext uri="{FF2B5EF4-FFF2-40B4-BE49-F238E27FC236}">
                  <a16:creationId xmlns:a16="http://schemas.microsoft.com/office/drawing/2014/main" id="{00000000-0008-0000-0B00-00004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488950</xdr:colOff>
          <xdr:row>82</xdr:row>
          <xdr:rowOff>114300</xdr:rowOff>
        </xdr:from>
        <xdr:to>
          <xdr:col>5</xdr:col>
          <xdr:colOff>736600</xdr:colOff>
          <xdr:row>84</xdr:row>
          <xdr:rowOff>69850</xdr:rowOff>
        </xdr:to>
        <xdr:sp macro="" textlink="">
          <xdr:nvSpPr>
            <xdr:cNvPr id="9283" name="Check Box 67" hidden="1">
              <a:extLst>
                <a:ext uri="{63B3BB69-23CF-44E3-9099-C40C66FF867C}">
                  <a14:compatExt spid="_x0000_s9283"/>
                </a:ext>
                <a:ext uri="{FF2B5EF4-FFF2-40B4-BE49-F238E27FC236}">
                  <a16:creationId xmlns:a16="http://schemas.microsoft.com/office/drawing/2014/main" id="{00000000-0008-0000-0B00-00004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488950</xdr:colOff>
          <xdr:row>67</xdr:row>
          <xdr:rowOff>114300</xdr:rowOff>
        </xdr:from>
        <xdr:to>
          <xdr:col>5</xdr:col>
          <xdr:colOff>736600</xdr:colOff>
          <xdr:row>69</xdr:row>
          <xdr:rowOff>69850</xdr:rowOff>
        </xdr:to>
        <xdr:sp macro="" textlink="">
          <xdr:nvSpPr>
            <xdr:cNvPr id="9284" name="Check Box 68" hidden="1">
              <a:extLst>
                <a:ext uri="{63B3BB69-23CF-44E3-9099-C40C66FF867C}">
                  <a14:compatExt spid="_x0000_s9284"/>
                </a:ext>
                <a:ext uri="{FF2B5EF4-FFF2-40B4-BE49-F238E27FC236}">
                  <a16:creationId xmlns:a16="http://schemas.microsoft.com/office/drawing/2014/main" id="{00000000-0008-0000-0B00-00004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488950</xdr:colOff>
          <xdr:row>7</xdr:row>
          <xdr:rowOff>0</xdr:rowOff>
        </xdr:from>
        <xdr:to>
          <xdr:col>4</xdr:col>
          <xdr:colOff>736600</xdr:colOff>
          <xdr:row>8</xdr:row>
          <xdr:rowOff>76200</xdr:rowOff>
        </xdr:to>
        <xdr:sp macro="" textlink="">
          <xdr:nvSpPr>
            <xdr:cNvPr id="11265" name="Check Box 1" hidden="1">
              <a:extLst>
                <a:ext uri="{63B3BB69-23CF-44E3-9099-C40C66FF867C}">
                  <a14:compatExt spid="_x0000_s11265"/>
                </a:ext>
                <a:ext uri="{FF2B5EF4-FFF2-40B4-BE49-F238E27FC236}">
                  <a16:creationId xmlns:a16="http://schemas.microsoft.com/office/drawing/2014/main" id="{00000000-0008-0000-0C00-00000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488950</xdr:colOff>
          <xdr:row>8</xdr:row>
          <xdr:rowOff>114300</xdr:rowOff>
        </xdr:from>
        <xdr:to>
          <xdr:col>4</xdr:col>
          <xdr:colOff>736600</xdr:colOff>
          <xdr:row>10</xdr:row>
          <xdr:rowOff>12700</xdr:rowOff>
        </xdr:to>
        <xdr:sp macro="" textlink="">
          <xdr:nvSpPr>
            <xdr:cNvPr id="11266" name="Check Box 2" hidden="1">
              <a:extLst>
                <a:ext uri="{63B3BB69-23CF-44E3-9099-C40C66FF867C}">
                  <a14:compatExt spid="_x0000_s11266"/>
                </a:ext>
                <a:ext uri="{FF2B5EF4-FFF2-40B4-BE49-F238E27FC236}">
                  <a16:creationId xmlns:a16="http://schemas.microsoft.com/office/drawing/2014/main" id="{00000000-0008-0000-0C00-00000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488950</xdr:colOff>
          <xdr:row>9</xdr:row>
          <xdr:rowOff>114300</xdr:rowOff>
        </xdr:from>
        <xdr:to>
          <xdr:col>4</xdr:col>
          <xdr:colOff>736600</xdr:colOff>
          <xdr:row>11</xdr:row>
          <xdr:rowOff>12700</xdr:rowOff>
        </xdr:to>
        <xdr:sp macro="" textlink="">
          <xdr:nvSpPr>
            <xdr:cNvPr id="11267" name="Check Box 3" hidden="1">
              <a:extLst>
                <a:ext uri="{63B3BB69-23CF-44E3-9099-C40C66FF867C}">
                  <a14:compatExt spid="_x0000_s11267"/>
                </a:ext>
                <a:ext uri="{FF2B5EF4-FFF2-40B4-BE49-F238E27FC236}">
                  <a16:creationId xmlns:a16="http://schemas.microsoft.com/office/drawing/2014/main" id="{00000000-0008-0000-0C00-00000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488950</xdr:colOff>
          <xdr:row>10</xdr:row>
          <xdr:rowOff>114300</xdr:rowOff>
        </xdr:from>
        <xdr:to>
          <xdr:col>4</xdr:col>
          <xdr:colOff>736600</xdr:colOff>
          <xdr:row>12</xdr:row>
          <xdr:rowOff>12700</xdr:rowOff>
        </xdr:to>
        <xdr:sp macro="" textlink="">
          <xdr:nvSpPr>
            <xdr:cNvPr id="11268" name="Check Box 4" hidden="1">
              <a:extLst>
                <a:ext uri="{63B3BB69-23CF-44E3-9099-C40C66FF867C}">
                  <a14:compatExt spid="_x0000_s11268"/>
                </a:ext>
                <a:ext uri="{FF2B5EF4-FFF2-40B4-BE49-F238E27FC236}">
                  <a16:creationId xmlns:a16="http://schemas.microsoft.com/office/drawing/2014/main" id="{00000000-0008-0000-0C00-00000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488950</xdr:colOff>
          <xdr:row>11</xdr:row>
          <xdr:rowOff>114300</xdr:rowOff>
        </xdr:from>
        <xdr:to>
          <xdr:col>4</xdr:col>
          <xdr:colOff>736600</xdr:colOff>
          <xdr:row>13</xdr:row>
          <xdr:rowOff>12700</xdr:rowOff>
        </xdr:to>
        <xdr:sp macro="" textlink="">
          <xdr:nvSpPr>
            <xdr:cNvPr id="11269" name="Check Box 5" hidden="1">
              <a:extLst>
                <a:ext uri="{63B3BB69-23CF-44E3-9099-C40C66FF867C}">
                  <a14:compatExt spid="_x0000_s11269"/>
                </a:ext>
                <a:ext uri="{FF2B5EF4-FFF2-40B4-BE49-F238E27FC236}">
                  <a16:creationId xmlns:a16="http://schemas.microsoft.com/office/drawing/2014/main" id="{00000000-0008-0000-0C00-000005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488950</xdr:colOff>
          <xdr:row>12</xdr:row>
          <xdr:rowOff>114300</xdr:rowOff>
        </xdr:from>
        <xdr:to>
          <xdr:col>4</xdr:col>
          <xdr:colOff>736600</xdr:colOff>
          <xdr:row>14</xdr:row>
          <xdr:rowOff>12700</xdr:rowOff>
        </xdr:to>
        <xdr:sp macro="" textlink="">
          <xdr:nvSpPr>
            <xdr:cNvPr id="11270" name="Check Box 6" hidden="1">
              <a:extLst>
                <a:ext uri="{63B3BB69-23CF-44E3-9099-C40C66FF867C}">
                  <a14:compatExt spid="_x0000_s11270"/>
                </a:ext>
                <a:ext uri="{FF2B5EF4-FFF2-40B4-BE49-F238E27FC236}">
                  <a16:creationId xmlns:a16="http://schemas.microsoft.com/office/drawing/2014/main" id="{00000000-0008-0000-0C00-00000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488950</xdr:colOff>
          <xdr:row>13</xdr:row>
          <xdr:rowOff>114300</xdr:rowOff>
        </xdr:from>
        <xdr:to>
          <xdr:col>4</xdr:col>
          <xdr:colOff>736600</xdr:colOff>
          <xdr:row>15</xdr:row>
          <xdr:rowOff>12700</xdr:rowOff>
        </xdr:to>
        <xdr:sp macro="" textlink="">
          <xdr:nvSpPr>
            <xdr:cNvPr id="11271" name="Check Box 7" hidden="1">
              <a:extLst>
                <a:ext uri="{63B3BB69-23CF-44E3-9099-C40C66FF867C}">
                  <a14:compatExt spid="_x0000_s11271"/>
                </a:ext>
                <a:ext uri="{FF2B5EF4-FFF2-40B4-BE49-F238E27FC236}">
                  <a16:creationId xmlns:a16="http://schemas.microsoft.com/office/drawing/2014/main" id="{00000000-0008-0000-0C00-000007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488950</xdr:colOff>
          <xdr:row>14</xdr:row>
          <xdr:rowOff>114300</xdr:rowOff>
        </xdr:from>
        <xdr:to>
          <xdr:col>4</xdr:col>
          <xdr:colOff>736600</xdr:colOff>
          <xdr:row>16</xdr:row>
          <xdr:rowOff>12700</xdr:rowOff>
        </xdr:to>
        <xdr:sp macro="" textlink="">
          <xdr:nvSpPr>
            <xdr:cNvPr id="11272" name="Check Box 8" hidden="1">
              <a:extLst>
                <a:ext uri="{63B3BB69-23CF-44E3-9099-C40C66FF867C}">
                  <a14:compatExt spid="_x0000_s11272"/>
                </a:ext>
                <a:ext uri="{FF2B5EF4-FFF2-40B4-BE49-F238E27FC236}">
                  <a16:creationId xmlns:a16="http://schemas.microsoft.com/office/drawing/2014/main" id="{00000000-0008-0000-0C00-000008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488950</xdr:colOff>
          <xdr:row>18</xdr:row>
          <xdr:rowOff>0</xdr:rowOff>
        </xdr:from>
        <xdr:to>
          <xdr:col>4</xdr:col>
          <xdr:colOff>736600</xdr:colOff>
          <xdr:row>19</xdr:row>
          <xdr:rowOff>76200</xdr:rowOff>
        </xdr:to>
        <xdr:sp macro="" textlink="">
          <xdr:nvSpPr>
            <xdr:cNvPr id="11273" name="Check Box 9" hidden="1">
              <a:extLst>
                <a:ext uri="{63B3BB69-23CF-44E3-9099-C40C66FF867C}">
                  <a14:compatExt spid="_x0000_s11273"/>
                </a:ext>
                <a:ext uri="{FF2B5EF4-FFF2-40B4-BE49-F238E27FC236}">
                  <a16:creationId xmlns:a16="http://schemas.microsoft.com/office/drawing/2014/main" id="{00000000-0008-0000-0C00-000009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488950</xdr:colOff>
          <xdr:row>20</xdr:row>
          <xdr:rowOff>114300</xdr:rowOff>
        </xdr:from>
        <xdr:to>
          <xdr:col>4</xdr:col>
          <xdr:colOff>736600</xdr:colOff>
          <xdr:row>22</xdr:row>
          <xdr:rowOff>12700</xdr:rowOff>
        </xdr:to>
        <xdr:sp macro="" textlink="">
          <xdr:nvSpPr>
            <xdr:cNvPr id="11274" name="Check Box 10" hidden="1">
              <a:extLst>
                <a:ext uri="{63B3BB69-23CF-44E3-9099-C40C66FF867C}">
                  <a14:compatExt spid="_x0000_s11274"/>
                </a:ext>
                <a:ext uri="{FF2B5EF4-FFF2-40B4-BE49-F238E27FC236}">
                  <a16:creationId xmlns:a16="http://schemas.microsoft.com/office/drawing/2014/main" id="{00000000-0008-0000-0C00-00000A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488950</xdr:colOff>
          <xdr:row>21</xdr:row>
          <xdr:rowOff>107950</xdr:rowOff>
        </xdr:from>
        <xdr:to>
          <xdr:col>4</xdr:col>
          <xdr:colOff>736600</xdr:colOff>
          <xdr:row>23</xdr:row>
          <xdr:rowOff>0</xdr:rowOff>
        </xdr:to>
        <xdr:sp macro="" textlink="">
          <xdr:nvSpPr>
            <xdr:cNvPr id="11275" name="Check Box 11" hidden="1">
              <a:extLst>
                <a:ext uri="{63B3BB69-23CF-44E3-9099-C40C66FF867C}">
                  <a14:compatExt spid="_x0000_s11275"/>
                </a:ext>
                <a:ext uri="{FF2B5EF4-FFF2-40B4-BE49-F238E27FC236}">
                  <a16:creationId xmlns:a16="http://schemas.microsoft.com/office/drawing/2014/main" id="{00000000-0008-0000-0C00-00000B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488950</xdr:colOff>
          <xdr:row>19</xdr:row>
          <xdr:rowOff>107950</xdr:rowOff>
        </xdr:from>
        <xdr:to>
          <xdr:col>4</xdr:col>
          <xdr:colOff>736600</xdr:colOff>
          <xdr:row>21</xdr:row>
          <xdr:rowOff>0</xdr:rowOff>
        </xdr:to>
        <xdr:sp macro="" textlink="">
          <xdr:nvSpPr>
            <xdr:cNvPr id="11276" name="Check Box 12" hidden="1">
              <a:extLst>
                <a:ext uri="{63B3BB69-23CF-44E3-9099-C40C66FF867C}">
                  <a14:compatExt spid="_x0000_s11276"/>
                </a:ext>
                <a:ext uri="{FF2B5EF4-FFF2-40B4-BE49-F238E27FC236}">
                  <a16:creationId xmlns:a16="http://schemas.microsoft.com/office/drawing/2014/main" id="{00000000-0008-0000-0C00-00000C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488950</xdr:colOff>
          <xdr:row>25</xdr:row>
          <xdr:rowOff>12700</xdr:rowOff>
        </xdr:from>
        <xdr:to>
          <xdr:col>4</xdr:col>
          <xdr:colOff>736600</xdr:colOff>
          <xdr:row>26</xdr:row>
          <xdr:rowOff>88900</xdr:rowOff>
        </xdr:to>
        <xdr:sp macro="" textlink="">
          <xdr:nvSpPr>
            <xdr:cNvPr id="11277" name="Check Box 13" hidden="1">
              <a:extLst>
                <a:ext uri="{63B3BB69-23CF-44E3-9099-C40C66FF867C}">
                  <a14:compatExt spid="_x0000_s11277"/>
                </a:ext>
                <a:ext uri="{FF2B5EF4-FFF2-40B4-BE49-F238E27FC236}">
                  <a16:creationId xmlns:a16="http://schemas.microsoft.com/office/drawing/2014/main" id="{00000000-0008-0000-0C00-00000D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488950</xdr:colOff>
          <xdr:row>26</xdr:row>
          <xdr:rowOff>114300</xdr:rowOff>
        </xdr:from>
        <xdr:to>
          <xdr:col>4</xdr:col>
          <xdr:colOff>736600</xdr:colOff>
          <xdr:row>28</xdr:row>
          <xdr:rowOff>12700</xdr:rowOff>
        </xdr:to>
        <xdr:sp macro="" textlink="">
          <xdr:nvSpPr>
            <xdr:cNvPr id="11278" name="Check Box 14" hidden="1">
              <a:extLst>
                <a:ext uri="{63B3BB69-23CF-44E3-9099-C40C66FF867C}">
                  <a14:compatExt spid="_x0000_s11278"/>
                </a:ext>
                <a:ext uri="{FF2B5EF4-FFF2-40B4-BE49-F238E27FC236}">
                  <a16:creationId xmlns:a16="http://schemas.microsoft.com/office/drawing/2014/main" id="{00000000-0008-0000-0C00-00000E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488950</xdr:colOff>
          <xdr:row>27</xdr:row>
          <xdr:rowOff>114300</xdr:rowOff>
        </xdr:from>
        <xdr:to>
          <xdr:col>4</xdr:col>
          <xdr:colOff>736600</xdr:colOff>
          <xdr:row>29</xdr:row>
          <xdr:rowOff>12700</xdr:rowOff>
        </xdr:to>
        <xdr:sp macro="" textlink="">
          <xdr:nvSpPr>
            <xdr:cNvPr id="11279" name="Check Box 15" hidden="1">
              <a:extLst>
                <a:ext uri="{63B3BB69-23CF-44E3-9099-C40C66FF867C}">
                  <a14:compatExt spid="_x0000_s11279"/>
                </a:ext>
                <a:ext uri="{FF2B5EF4-FFF2-40B4-BE49-F238E27FC236}">
                  <a16:creationId xmlns:a16="http://schemas.microsoft.com/office/drawing/2014/main" id="{00000000-0008-0000-0C00-00000F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488950</xdr:colOff>
          <xdr:row>28</xdr:row>
          <xdr:rowOff>114300</xdr:rowOff>
        </xdr:from>
        <xdr:to>
          <xdr:col>4</xdr:col>
          <xdr:colOff>736600</xdr:colOff>
          <xdr:row>30</xdr:row>
          <xdr:rowOff>12700</xdr:rowOff>
        </xdr:to>
        <xdr:sp macro="" textlink="">
          <xdr:nvSpPr>
            <xdr:cNvPr id="11280" name="Check Box 16" hidden="1">
              <a:extLst>
                <a:ext uri="{63B3BB69-23CF-44E3-9099-C40C66FF867C}">
                  <a14:compatExt spid="_x0000_s11280"/>
                </a:ext>
                <a:ext uri="{FF2B5EF4-FFF2-40B4-BE49-F238E27FC236}">
                  <a16:creationId xmlns:a16="http://schemas.microsoft.com/office/drawing/2014/main" id="{00000000-0008-0000-0C00-000010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488950</xdr:colOff>
          <xdr:row>29</xdr:row>
          <xdr:rowOff>114300</xdr:rowOff>
        </xdr:from>
        <xdr:to>
          <xdr:col>4</xdr:col>
          <xdr:colOff>736600</xdr:colOff>
          <xdr:row>31</xdr:row>
          <xdr:rowOff>12700</xdr:rowOff>
        </xdr:to>
        <xdr:sp macro="" textlink="">
          <xdr:nvSpPr>
            <xdr:cNvPr id="11281" name="Check Box 17" hidden="1">
              <a:extLst>
                <a:ext uri="{63B3BB69-23CF-44E3-9099-C40C66FF867C}">
                  <a14:compatExt spid="_x0000_s11281"/>
                </a:ext>
                <a:ext uri="{FF2B5EF4-FFF2-40B4-BE49-F238E27FC236}">
                  <a16:creationId xmlns:a16="http://schemas.microsoft.com/office/drawing/2014/main" id="{00000000-0008-0000-0C00-00001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488950</xdr:colOff>
          <xdr:row>30</xdr:row>
          <xdr:rowOff>114300</xdr:rowOff>
        </xdr:from>
        <xdr:to>
          <xdr:col>4</xdr:col>
          <xdr:colOff>736600</xdr:colOff>
          <xdr:row>32</xdr:row>
          <xdr:rowOff>12700</xdr:rowOff>
        </xdr:to>
        <xdr:sp macro="" textlink="">
          <xdr:nvSpPr>
            <xdr:cNvPr id="11282" name="Check Box 18" hidden="1">
              <a:extLst>
                <a:ext uri="{63B3BB69-23CF-44E3-9099-C40C66FF867C}">
                  <a14:compatExt spid="_x0000_s11282"/>
                </a:ext>
                <a:ext uri="{FF2B5EF4-FFF2-40B4-BE49-F238E27FC236}">
                  <a16:creationId xmlns:a16="http://schemas.microsoft.com/office/drawing/2014/main" id="{00000000-0008-0000-0C00-00001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488950</xdr:colOff>
          <xdr:row>34</xdr:row>
          <xdr:rowOff>12700</xdr:rowOff>
        </xdr:from>
        <xdr:to>
          <xdr:col>4</xdr:col>
          <xdr:colOff>736600</xdr:colOff>
          <xdr:row>35</xdr:row>
          <xdr:rowOff>88900</xdr:rowOff>
        </xdr:to>
        <xdr:sp macro="" textlink="">
          <xdr:nvSpPr>
            <xdr:cNvPr id="11283" name="Check Box 19" hidden="1">
              <a:extLst>
                <a:ext uri="{63B3BB69-23CF-44E3-9099-C40C66FF867C}">
                  <a14:compatExt spid="_x0000_s11283"/>
                </a:ext>
                <a:ext uri="{FF2B5EF4-FFF2-40B4-BE49-F238E27FC236}">
                  <a16:creationId xmlns:a16="http://schemas.microsoft.com/office/drawing/2014/main" id="{00000000-0008-0000-0C00-00001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488950</xdr:colOff>
          <xdr:row>35</xdr:row>
          <xdr:rowOff>114300</xdr:rowOff>
        </xdr:from>
        <xdr:to>
          <xdr:col>4</xdr:col>
          <xdr:colOff>736600</xdr:colOff>
          <xdr:row>37</xdr:row>
          <xdr:rowOff>12700</xdr:rowOff>
        </xdr:to>
        <xdr:sp macro="" textlink="">
          <xdr:nvSpPr>
            <xdr:cNvPr id="11284" name="Check Box 20" hidden="1">
              <a:extLst>
                <a:ext uri="{63B3BB69-23CF-44E3-9099-C40C66FF867C}">
                  <a14:compatExt spid="_x0000_s11284"/>
                </a:ext>
                <a:ext uri="{FF2B5EF4-FFF2-40B4-BE49-F238E27FC236}">
                  <a16:creationId xmlns:a16="http://schemas.microsoft.com/office/drawing/2014/main" id="{00000000-0008-0000-0C00-00001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488950</xdr:colOff>
          <xdr:row>36</xdr:row>
          <xdr:rowOff>114300</xdr:rowOff>
        </xdr:from>
        <xdr:to>
          <xdr:col>4</xdr:col>
          <xdr:colOff>736600</xdr:colOff>
          <xdr:row>38</xdr:row>
          <xdr:rowOff>12700</xdr:rowOff>
        </xdr:to>
        <xdr:sp macro="" textlink="">
          <xdr:nvSpPr>
            <xdr:cNvPr id="11285" name="Check Box 21" hidden="1">
              <a:extLst>
                <a:ext uri="{63B3BB69-23CF-44E3-9099-C40C66FF867C}">
                  <a14:compatExt spid="_x0000_s11285"/>
                </a:ext>
                <a:ext uri="{FF2B5EF4-FFF2-40B4-BE49-F238E27FC236}">
                  <a16:creationId xmlns:a16="http://schemas.microsoft.com/office/drawing/2014/main" id="{00000000-0008-0000-0C00-000015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488950</xdr:colOff>
          <xdr:row>37</xdr:row>
          <xdr:rowOff>114300</xdr:rowOff>
        </xdr:from>
        <xdr:to>
          <xdr:col>4</xdr:col>
          <xdr:colOff>736600</xdr:colOff>
          <xdr:row>39</xdr:row>
          <xdr:rowOff>12700</xdr:rowOff>
        </xdr:to>
        <xdr:sp macro="" textlink="">
          <xdr:nvSpPr>
            <xdr:cNvPr id="11286" name="Check Box 22" hidden="1">
              <a:extLst>
                <a:ext uri="{63B3BB69-23CF-44E3-9099-C40C66FF867C}">
                  <a14:compatExt spid="_x0000_s11286"/>
                </a:ext>
                <a:ext uri="{FF2B5EF4-FFF2-40B4-BE49-F238E27FC236}">
                  <a16:creationId xmlns:a16="http://schemas.microsoft.com/office/drawing/2014/main" id="{00000000-0008-0000-0C00-00001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488950</xdr:colOff>
          <xdr:row>38</xdr:row>
          <xdr:rowOff>114300</xdr:rowOff>
        </xdr:from>
        <xdr:to>
          <xdr:col>4</xdr:col>
          <xdr:colOff>736600</xdr:colOff>
          <xdr:row>40</xdr:row>
          <xdr:rowOff>12700</xdr:rowOff>
        </xdr:to>
        <xdr:sp macro="" textlink="">
          <xdr:nvSpPr>
            <xdr:cNvPr id="11287" name="Check Box 23" hidden="1">
              <a:extLst>
                <a:ext uri="{63B3BB69-23CF-44E3-9099-C40C66FF867C}">
                  <a14:compatExt spid="_x0000_s11287"/>
                </a:ext>
                <a:ext uri="{FF2B5EF4-FFF2-40B4-BE49-F238E27FC236}">
                  <a16:creationId xmlns:a16="http://schemas.microsoft.com/office/drawing/2014/main" id="{00000000-0008-0000-0C00-000017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488950</xdr:colOff>
          <xdr:row>42</xdr:row>
          <xdr:rowOff>12700</xdr:rowOff>
        </xdr:from>
        <xdr:to>
          <xdr:col>4</xdr:col>
          <xdr:colOff>736600</xdr:colOff>
          <xdr:row>43</xdr:row>
          <xdr:rowOff>88900</xdr:rowOff>
        </xdr:to>
        <xdr:sp macro="" textlink="">
          <xdr:nvSpPr>
            <xdr:cNvPr id="11288" name="Check Box 24" hidden="1">
              <a:extLst>
                <a:ext uri="{63B3BB69-23CF-44E3-9099-C40C66FF867C}">
                  <a14:compatExt spid="_x0000_s11288"/>
                </a:ext>
                <a:ext uri="{FF2B5EF4-FFF2-40B4-BE49-F238E27FC236}">
                  <a16:creationId xmlns:a16="http://schemas.microsoft.com/office/drawing/2014/main" id="{00000000-0008-0000-0C00-000018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488950</xdr:colOff>
          <xdr:row>43</xdr:row>
          <xdr:rowOff>114300</xdr:rowOff>
        </xdr:from>
        <xdr:to>
          <xdr:col>4</xdr:col>
          <xdr:colOff>736600</xdr:colOff>
          <xdr:row>45</xdr:row>
          <xdr:rowOff>12700</xdr:rowOff>
        </xdr:to>
        <xdr:sp macro="" textlink="">
          <xdr:nvSpPr>
            <xdr:cNvPr id="11289" name="Check Box 25" hidden="1">
              <a:extLst>
                <a:ext uri="{63B3BB69-23CF-44E3-9099-C40C66FF867C}">
                  <a14:compatExt spid="_x0000_s11289"/>
                </a:ext>
                <a:ext uri="{FF2B5EF4-FFF2-40B4-BE49-F238E27FC236}">
                  <a16:creationId xmlns:a16="http://schemas.microsoft.com/office/drawing/2014/main" id="{00000000-0008-0000-0C00-000019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488950</xdr:colOff>
          <xdr:row>44</xdr:row>
          <xdr:rowOff>114300</xdr:rowOff>
        </xdr:from>
        <xdr:to>
          <xdr:col>4</xdr:col>
          <xdr:colOff>736600</xdr:colOff>
          <xdr:row>46</xdr:row>
          <xdr:rowOff>12700</xdr:rowOff>
        </xdr:to>
        <xdr:sp macro="" textlink="">
          <xdr:nvSpPr>
            <xdr:cNvPr id="11290" name="Check Box 26" hidden="1">
              <a:extLst>
                <a:ext uri="{63B3BB69-23CF-44E3-9099-C40C66FF867C}">
                  <a14:compatExt spid="_x0000_s11290"/>
                </a:ext>
                <a:ext uri="{FF2B5EF4-FFF2-40B4-BE49-F238E27FC236}">
                  <a16:creationId xmlns:a16="http://schemas.microsoft.com/office/drawing/2014/main" id="{00000000-0008-0000-0C00-00001A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488950</xdr:colOff>
          <xdr:row>45</xdr:row>
          <xdr:rowOff>114300</xdr:rowOff>
        </xdr:from>
        <xdr:to>
          <xdr:col>4</xdr:col>
          <xdr:colOff>736600</xdr:colOff>
          <xdr:row>47</xdr:row>
          <xdr:rowOff>12700</xdr:rowOff>
        </xdr:to>
        <xdr:sp macro="" textlink="">
          <xdr:nvSpPr>
            <xdr:cNvPr id="11291" name="Check Box 27" hidden="1">
              <a:extLst>
                <a:ext uri="{63B3BB69-23CF-44E3-9099-C40C66FF867C}">
                  <a14:compatExt spid="_x0000_s11291"/>
                </a:ext>
                <a:ext uri="{FF2B5EF4-FFF2-40B4-BE49-F238E27FC236}">
                  <a16:creationId xmlns:a16="http://schemas.microsoft.com/office/drawing/2014/main" id="{00000000-0008-0000-0C00-00001B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488950</xdr:colOff>
          <xdr:row>49</xdr:row>
          <xdr:rowOff>12700</xdr:rowOff>
        </xdr:from>
        <xdr:to>
          <xdr:col>4</xdr:col>
          <xdr:colOff>736600</xdr:colOff>
          <xdr:row>50</xdr:row>
          <xdr:rowOff>88900</xdr:rowOff>
        </xdr:to>
        <xdr:sp macro="" textlink="">
          <xdr:nvSpPr>
            <xdr:cNvPr id="11292" name="Check Box 28" hidden="1">
              <a:extLst>
                <a:ext uri="{63B3BB69-23CF-44E3-9099-C40C66FF867C}">
                  <a14:compatExt spid="_x0000_s11292"/>
                </a:ext>
                <a:ext uri="{FF2B5EF4-FFF2-40B4-BE49-F238E27FC236}">
                  <a16:creationId xmlns:a16="http://schemas.microsoft.com/office/drawing/2014/main" id="{00000000-0008-0000-0C00-00001C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488950</xdr:colOff>
          <xdr:row>50</xdr:row>
          <xdr:rowOff>114300</xdr:rowOff>
        </xdr:from>
        <xdr:to>
          <xdr:col>4</xdr:col>
          <xdr:colOff>736600</xdr:colOff>
          <xdr:row>52</xdr:row>
          <xdr:rowOff>12700</xdr:rowOff>
        </xdr:to>
        <xdr:sp macro="" textlink="">
          <xdr:nvSpPr>
            <xdr:cNvPr id="11293" name="Check Box 29" hidden="1">
              <a:extLst>
                <a:ext uri="{63B3BB69-23CF-44E3-9099-C40C66FF867C}">
                  <a14:compatExt spid="_x0000_s11293"/>
                </a:ext>
                <a:ext uri="{FF2B5EF4-FFF2-40B4-BE49-F238E27FC236}">
                  <a16:creationId xmlns:a16="http://schemas.microsoft.com/office/drawing/2014/main" id="{00000000-0008-0000-0C00-00001D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488950</xdr:colOff>
          <xdr:row>51</xdr:row>
          <xdr:rowOff>114300</xdr:rowOff>
        </xdr:from>
        <xdr:to>
          <xdr:col>4</xdr:col>
          <xdr:colOff>736600</xdr:colOff>
          <xdr:row>53</xdr:row>
          <xdr:rowOff>12700</xdr:rowOff>
        </xdr:to>
        <xdr:sp macro="" textlink="">
          <xdr:nvSpPr>
            <xdr:cNvPr id="11294" name="Check Box 30" hidden="1">
              <a:extLst>
                <a:ext uri="{63B3BB69-23CF-44E3-9099-C40C66FF867C}">
                  <a14:compatExt spid="_x0000_s11294"/>
                </a:ext>
                <a:ext uri="{FF2B5EF4-FFF2-40B4-BE49-F238E27FC236}">
                  <a16:creationId xmlns:a16="http://schemas.microsoft.com/office/drawing/2014/main" id="{00000000-0008-0000-0C00-00001E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488950</xdr:colOff>
          <xdr:row>52</xdr:row>
          <xdr:rowOff>114300</xdr:rowOff>
        </xdr:from>
        <xdr:to>
          <xdr:col>4</xdr:col>
          <xdr:colOff>736600</xdr:colOff>
          <xdr:row>54</xdr:row>
          <xdr:rowOff>12700</xdr:rowOff>
        </xdr:to>
        <xdr:sp macro="" textlink="">
          <xdr:nvSpPr>
            <xdr:cNvPr id="11295" name="Check Box 31" hidden="1">
              <a:extLst>
                <a:ext uri="{63B3BB69-23CF-44E3-9099-C40C66FF867C}">
                  <a14:compatExt spid="_x0000_s11295"/>
                </a:ext>
                <a:ext uri="{FF2B5EF4-FFF2-40B4-BE49-F238E27FC236}">
                  <a16:creationId xmlns:a16="http://schemas.microsoft.com/office/drawing/2014/main" id="{00000000-0008-0000-0C00-00001F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488950</xdr:colOff>
          <xdr:row>53</xdr:row>
          <xdr:rowOff>114300</xdr:rowOff>
        </xdr:from>
        <xdr:to>
          <xdr:col>4</xdr:col>
          <xdr:colOff>736600</xdr:colOff>
          <xdr:row>55</xdr:row>
          <xdr:rowOff>12700</xdr:rowOff>
        </xdr:to>
        <xdr:sp macro="" textlink="">
          <xdr:nvSpPr>
            <xdr:cNvPr id="11296" name="Check Box 32" hidden="1">
              <a:extLst>
                <a:ext uri="{63B3BB69-23CF-44E3-9099-C40C66FF867C}">
                  <a14:compatExt spid="_x0000_s11296"/>
                </a:ext>
                <a:ext uri="{FF2B5EF4-FFF2-40B4-BE49-F238E27FC236}">
                  <a16:creationId xmlns:a16="http://schemas.microsoft.com/office/drawing/2014/main" id="{00000000-0008-0000-0C00-000020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488950</xdr:colOff>
          <xdr:row>54</xdr:row>
          <xdr:rowOff>114300</xdr:rowOff>
        </xdr:from>
        <xdr:to>
          <xdr:col>4</xdr:col>
          <xdr:colOff>736600</xdr:colOff>
          <xdr:row>56</xdr:row>
          <xdr:rowOff>12700</xdr:rowOff>
        </xdr:to>
        <xdr:sp macro="" textlink="">
          <xdr:nvSpPr>
            <xdr:cNvPr id="11297" name="Check Box 33" hidden="1">
              <a:extLst>
                <a:ext uri="{63B3BB69-23CF-44E3-9099-C40C66FF867C}">
                  <a14:compatExt spid="_x0000_s11297"/>
                </a:ext>
                <a:ext uri="{FF2B5EF4-FFF2-40B4-BE49-F238E27FC236}">
                  <a16:creationId xmlns:a16="http://schemas.microsoft.com/office/drawing/2014/main" id="{00000000-0008-0000-0C00-00002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488950</xdr:colOff>
          <xdr:row>55</xdr:row>
          <xdr:rowOff>107950</xdr:rowOff>
        </xdr:from>
        <xdr:to>
          <xdr:col>4</xdr:col>
          <xdr:colOff>736600</xdr:colOff>
          <xdr:row>57</xdr:row>
          <xdr:rowOff>0</xdr:rowOff>
        </xdr:to>
        <xdr:sp macro="" textlink="">
          <xdr:nvSpPr>
            <xdr:cNvPr id="11298" name="Check Box 34" hidden="1">
              <a:extLst>
                <a:ext uri="{63B3BB69-23CF-44E3-9099-C40C66FF867C}">
                  <a14:compatExt spid="_x0000_s11298"/>
                </a:ext>
                <a:ext uri="{FF2B5EF4-FFF2-40B4-BE49-F238E27FC236}">
                  <a16:creationId xmlns:a16="http://schemas.microsoft.com/office/drawing/2014/main" id="{00000000-0008-0000-0C00-00002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488950</xdr:colOff>
          <xdr:row>56</xdr:row>
          <xdr:rowOff>114300</xdr:rowOff>
        </xdr:from>
        <xdr:to>
          <xdr:col>4</xdr:col>
          <xdr:colOff>736600</xdr:colOff>
          <xdr:row>58</xdr:row>
          <xdr:rowOff>12700</xdr:rowOff>
        </xdr:to>
        <xdr:sp macro="" textlink="">
          <xdr:nvSpPr>
            <xdr:cNvPr id="11299" name="Check Box 35" hidden="1">
              <a:extLst>
                <a:ext uri="{63B3BB69-23CF-44E3-9099-C40C66FF867C}">
                  <a14:compatExt spid="_x0000_s11299"/>
                </a:ext>
                <a:ext uri="{FF2B5EF4-FFF2-40B4-BE49-F238E27FC236}">
                  <a16:creationId xmlns:a16="http://schemas.microsoft.com/office/drawing/2014/main" id="{00000000-0008-0000-0C00-00002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488950</xdr:colOff>
          <xdr:row>57</xdr:row>
          <xdr:rowOff>114300</xdr:rowOff>
        </xdr:from>
        <xdr:to>
          <xdr:col>4</xdr:col>
          <xdr:colOff>736600</xdr:colOff>
          <xdr:row>59</xdr:row>
          <xdr:rowOff>12700</xdr:rowOff>
        </xdr:to>
        <xdr:sp macro="" textlink="">
          <xdr:nvSpPr>
            <xdr:cNvPr id="11300" name="Check Box 36" hidden="1">
              <a:extLst>
                <a:ext uri="{63B3BB69-23CF-44E3-9099-C40C66FF867C}">
                  <a14:compatExt spid="_x0000_s11300"/>
                </a:ext>
                <a:ext uri="{FF2B5EF4-FFF2-40B4-BE49-F238E27FC236}">
                  <a16:creationId xmlns:a16="http://schemas.microsoft.com/office/drawing/2014/main" id="{00000000-0008-0000-0C00-00002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488950</xdr:colOff>
          <xdr:row>58</xdr:row>
          <xdr:rowOff>114300</xdr:rowOff>
        </xdr:from>
        <xdr:to>
          <xdr:col>4</xdr:col>
          <xdr:colOff>736600</xdr:colOff>
          <xdr:row>60</xdr:row>
          <xdr:rowOff>12700</xdr:rowOff>
        </xdr:to>
        <xdr:sp macro="" textlink="">
          <xdr:nvSpPr>
            <xdr:cNvPr id="11301" name="Check Box 37" hidden="1">
              <a:extLst>
                <a:ext uri="{63B3BB69-23CF-44E3-9099-C40C66FF867C}">
                  <a14:compatExt spid="_x0000_s11301"/>
                </a:ext>
                <a:ext uri="{FF2B5EF4-FFF2-40B4-BE49-F238E27FC236}">
                  <a16:creationId xmlns:a16="http://schemas.microsoft.com/office/drawing/2014/main" id="{00000000-0008-0000-0C00-000025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488950</xdr:colOff>
          <xdr:row>59</xdr:row>
          <xdr:rowOff>114300</xdr:rowOff>
        </xdr:from>
        <xdr:to>
          <xdr:col>4</xdr:col>
          <xdr:colOff>736600</xdr:colOff>
          <xdr:row>61</xdr:row>
          <xdr:rowOff>12700</xdr:rowOff>
        </xdr:to>
        <xdr:sp macro="" textlink="">
          <xdr:nvSpPr>
            <xdr:cNvPr id="11302" name="Check Box 38" hidden="1">
              <a:extLst>
                <a:ext uri="{63B3BB69-23CF-44E3-9099-C40C66FF867C}">
                  <a14:compatExt spid="_x0000_s11302"/>
                </a:ext>
                <a:ext uri="{FF2B5EF4-FFF2-40B4-BE49-F238E27FC236}">
                  <a16:creationId xmlns:a16="http://schemas.microsoft.com/office/drawing/2014/main" id="{00000000-0008-0000-0C00-00002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488950</xdr:colOff>
          <xdr:row>61</xdr:row>
          <xdr:rowOff>12700</xdr:rowOff>
        </xdr:from>
        <xdr:to>
          <xdr:col>4</xdr:col>
          <xdr:colOff>736600</xdr:colOff>
          <xdr:row>62</xdr:row>
          <xdr:rowOff>88900</xdr:rowOff>
        </xdr:to>
        <xdr:sp macro="" textlink="">
          <xdr:nvSpPr>
            <xdr:cNvPr id="11303" name="Check Box 39" hidden="1">
              <a:extLst>
                <a:ext uri="{63B3BB69-23CF-44E3-9099-C40C66FF867C}">
                  <a14:compatExt spid="_x0000_s11303"/>
                </a:ext>
                <a:ext uri="{FF2B5EF4-FFF2-40B4-BE49-F238E27FC236}">
                  <a16:creationId xmlns:a16="http://schemas.microsoft.com/office/drawing/2014/main" id="{00000000-0008-0000-0C00-000027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488950</xdr:colOff>
          <xdr:row>62</xdr:row>
          <xdr:rowOff>114300</xdr:rowOff>
        </xdr:from>
        <xdr:to>
          <xdr:col>4</xdr:col>
          <xdr:colOff>736600</xdr:colOff>
          <xdr:row>64</xdr:row>
          <xdr:rowOff>12700</xdr:rowOff>
        </xdr:to>
        <xdr:sp macro="" textlink="">
          <xdr:nvSpPr>
            <xdr:cNvPr id="11304" name="Check Box 40" hidden="1">
              <a:extLst>
                <a:ext uri="{63B3BB69-23CF-44E3-9099-C40C66FF867C}">
                  <a14:compatExt spid="_x0000_s11304"/>
                </a:ext>
                <a:ext uri="{FF2B5EF4-FFF2-40B4-BE49-F238E27FC236}">
                  <a16:creationId xmlns:a16="http://schemas.microsoft.com/office/drawing/2014/main" id="{00000000-0008-0000-0C00-000028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488950</xdr:colOff>
          <xdr:row>63</xdr:row>
          <xdr:rowOff>114300</xdr:rowOff>
        </xdr:from>
        <xdr:to>
          <xdr:col>4</xdr:col>
          <xdr:colOff>736600</xdr:colOff>
          <xdr:row>65</xdr:row>
          <xdr:rowOff>12700</xdr:rowOff>
        </xdr:to>
        <xdr:sp macro="" textlink="">
          <xdr:nvSpPr>
            <xdr:cNvPr id="11305" name="Check Box 41" hidden="1">
              <a:extLst>
                <a:ext uri="{63B3BB69-23CF-44E3-9099-C40C66FF867C}">
                  <a14:compatExt spid="_x0000_s11305"/>
                </a:ext>
                <a:ext uri="{FF2B5EF4-FFF2-40B4-BE49-F238E27FC236}">
                  <a16:creationId xmlns:a16="http://schemas.microsoft.com/office/drawing/2014/main" id="{00000000-0008-0000-0C00-000029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488950</xdr:colOff>
          <xdr:row>64</xdr:row>
          <xdr:rowOff>114300</xdr:rowOff>
        </xdr:from>
        <xdr:to>
          <xdr:col>4</xdr:col>
          <xdr:colOff>736600</xdr:colOff>
          <xdr:row>66</xdr:row>
          <xdr:rowOff>12700</xdr:rowOff>
        </xdr:to>
        <xdr:sp macro="" textlink="">
          <xdr:nvSpPr>
            <xdr:cNvPr id="11306" name="Check Box 42" hidden="1">
              <a:extLst>
                <a:ext uri="{63B3BB69-23CF-44E3-9099-C40C66FF867C}">
                  <a14:compatExt spid="_x0000_s11306"/>
                </a:ext>
                <a:ext uri="{FF2B5EF4-FFF2-40B4-BE49-F238E27FC236}">
                  <a16:creationId xmlns:a16="http://schemas.microsoft.com/office/drawing/2014/main" id="{00000000-0008-0000-0C00-00002A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488950</xdr:colOff>
          <xdr:row>68</xdr:row>
          <xdr:rowOff>12700</xdr:rowOff>
        </xdr:from>
        <xdr:to>
          <xdr:col>4</xdr:col>
          <xdr:colOff>736600</xdr:colOff>
          <xdr:row>69</xdr:row>
          <xdr:rowOff>88900</xdr:rowOff>
        </xdr:to>
        <xdr:sp macro="" textlink="">
          <xdr:nvSpPr>
            <xdr:cNvPr id="11307" name="Check Box 43" hidden="1">
              <a:extLst>
                <a:ext uri="{63B3BB69-23CF-44E3-9099-C40C66FF867C}">
                  <a14:compatExt spid="_x0000_s11307"/>
                </a:ext>
                <a:ext uri="{FF2B5EF4-FFF2-40B4-BE49-F238E27FC236}">
                  <a16:creationId xmlns:a16="http://schemas.microsoft.com/office/drawing/2014/main" id="{00000000-0008-0000-0C00-00002B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488950</xdr:colOff>
          <xdr:row>69</xdr:row>
          <xdr:rowOff>114300</xdr:rowOff>
        </xdr:from>
        <xdr:to>
          <xdr:col>4</xdr:col>
          <xdr:colOff>736600</xdr:colOff>
          <xdr:row>71</xdr:row>
          <xdr:rowOff>12700</xdr:rowOff>
        </xdr:to>
        <xdr:sp macro="" textlink="">
          <xdr:nvSpPr>
            <xdr:cNvPr id="11308" name="Check Box 44" hidden="1">
              <a:extLst>
                <a:ext uri="{63B3BB69-23CF-44E3-9099-C40C66FF867C}">
                  <a14:compatExt spid="_x0000_s11308"/>
                </a:ext>
                <a:ext uri="{FF2B5EF4-FFF2-40B4-BE49-F238E27FC236}">
                  <a16:creationId xmlns:a16="http://schemas.microsoft.com/office/drawing/2014/main" id="{00000000-0008-0000-0C00-00002C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488950</xdr:colOff>
          <xdr:row>70</xdr:row>
          <xdr:rowOff>114300</xdr:rowOff>
        </xdr:from>
        <xdr:to>
          <xdr:col>4</xdr:col>
          <xdr:colOff>736600</xdr:colOff>
          <xdr:row>72</xdr:row>
          <xdr:rowOff>12700</xdr:rowOff>
        </xdr:to>
        <xdr:sp macro="" textlink="">
          <xdr:nvSpPr>
            <xdr:cNvPr id="11309" name="Check Box 45" hidden="1">
              <a:extLst>
                <a:ext uri="{63B3BB69-23CF-44E3-9099-C40C66FF867C}">
                  <a14:compatExt spid="_x0000_s11309"/>
                </a:ext>
                <a:ext uri="{FF2B5EF4-FFF2-40B4-BE49-F238E27FC236}">
                  <a16:creationId xmlns:a16="http://schemas.microsoft.com/office/drawing/2014/main" id="{00000000-0008-0000-0C00-00002D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488950</xdr:colOff>
          <xdr:row>71</xdr:row>
          <xdr:rowOff>114300</xdr:rowOff>
        </xdr:from>
        <xdr:to>
          <xdr:col>4</xdr:col>
          <xdr:colOff>736600</xdr:colOff>
          <xdr:row>73</xdr:row>
          <xdr:rowOff>12700</xdr:rowOff>
        </xdr:to>
        <xdr:sp macro="" textlink="">
          <xdr:nvSpPr>
            <xdr:cNvPr id="11310" name="Check Box 46" hidden="1">
              <a:extLst>
                <a:ext uri="{63B3BB69-23CF-44E3-9099-C40C66FF867C}">
                  <a14:compatExt spid="_x0000_s11310"/>
                </a:ext>
                <a:ext uri="{FF2B5EF4-FFF2-40B4-BE49-F238E27FC236}">
                  <a16:creationId xmlns:a16="http://schemas.microsoft.com/office/drawing/2014/main" id="{00000000-0008-0000-0C00-00002E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488950</xdr:colOff>
          <xdr:row>72</xdr:row>
          <xdr:rowOff>114300</xdr:rowOff>
        </xdr:from>
        <xdr:to>
          <xdr:col>4</xdr:col>
          <xdr:colOff>736600</xdr:colOff>
          <xdr:row>74</xdr:row>
          <xdr:rowOff>12700</xdr:rowOff>
        </xdr:to>
        <xdr:sp macro="" textlink="">
          <xdr:nvSpPr>
            <xdr:cNvPr id="11311" name="Check Box 47" hidden="1">
              <a:extLst>
                <a:ext uri="{63B3BB69-23CF-44E3-9099-C40C66FF867C}">
                  <a14:compatExt spid="_x0000_s11311"/>
                </a:ext>
                <a:ext uri="{FF2B5EF4-FFF2-40B4-BE49-F238E27FC236}">
                  <a16:creationId xmlns:a16="http://schemas.microsoft.com/office/drawing/2014/main" id="{00000000-0008-0000-0C00-00002F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488950</xdr:colOff>
          <xdr:row>73</xdr:row>
          <xdr:rowOff>114300</xdr:rowOff>
        </xdr:from>
        <xdr:to>
          <xdr:col>4</xdr:col>
          <xdr:colOff>736600</xdr:colOff>
          <xdr:row>75</xdr:row>
          <xdr:rowOff>12700</xdr:rowOff>
        </xdr:to>
        <xdr:sp macro="" textlink="">
          <xdr:nvSpPr>
            <xdr:cNvPr id="11312" name="Check Box 48" hidden="1">
              <a:extLst>
                <a:ext uri="{63B3BB69-23CF-44E3-9099-C40C66FF867C}">
                  <a14:compatExt spid="_x0000_s11312"/>
                </a:ext>
                <a:ext uri="{FF2B5EF4-FFF2-40B4-BE49-F238E27FC236}">
                  <a16:creationId xmlns:a16="http://schemas.microsoft.com/office/drawing/2014/main" id="{00000000-0008-0000-0C00-000030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488950</xdr:colOff>
          <xdr:row>77</xdr:row>
          <xdr:rowOff>12700</xdr:rowOff>
        </xdr:from>
        <xdr:to>
          <xdr:col>4</xdr:col>
          <xdr:colOff>736600</xdr:colOff>
          <xdr:row>78</xdr:row>
          <xdr:rowOff>88900</xdr:rowOff>
        </xdr:to>
        <xdr:sp macro="" textlink="">
          <xdr:nvSpPr>
            <xdr:cNvPr id="11313" name="Check Box 49" hidden="1">
              <a:extLst>
                <a:ext uri="{63B3BB69-23CF-44E3-9099-C40C66FF867C}">
                  <a14:compatExt spid="_x0000_s11313"/>
                </a:ext>
                <a:ext uri="{FF2B5EF4-FFF2-40B4-BE49-F238E27FC236}">
                  <a16:creationId xmlns:a16="http://schemas.microsoft.com/office/drawing/2014/main" id="{00000000-0008-0000-0C00-00003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488950</xdr:colOff>
          <xdr:row>78</xdr:row>
          <xdr:rowOff>114300</xdr:rowOff>
        </xdr:from>
        <xdr:to>
          <xdr:col>4</xdr:col>
          <xdr:colOff>736600</xdr:colOff>
          <xdr:row>80</xdr:row>
          <xdr:rowOff>12700</xdr:rowOff>
        </xdr:to>
        <xdr:sp macro="" textlink="">
          <xdr:nvSpPr>
            <xdr:cNvPr id="11314" name="Check Box 50" hidden="1">
              <a:extLst>
                <a:ext uri="{63B3BB69-23CF-44E3-9099-C40C66FF867C}">
                  <a14:compatExt spid="_x0000_s11314"/>
                </a:ext>
                <a:ext uri="{FF2B5EF4-FFF2-40B4-BE49-F238E27FC236}">
                  <a16:creationId xmlns:a16="http://schemas.microsoft.com/office/drawing/2014/main" id="{00000000-0008-0000-0C00-00003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488950</xdr:colOff>
          <xdr:row>79</xdr:row>
          <xdr:rowOff>114300</xdr:rowOff>
        </xdr:from>
        <xdr:to>
          <xdr:col>4</xdr:col>
          <xdr:colOff>736600</xdr:colOff>
          <xdr:row>81</xdr:row>
          <xdr:rowOff>12700</xdr:rowOff>
        </xdr:to>
        <xdr:sp macro="" textlink="">
          <xdr:nvSpPr>
            <xdr:cNvPr id="11315" name="Check Box 51" hidden="1">
              <a:extLst>
                <a:ext uri="{63B3BB69-23CF-44E3-9099-C40C66FF867C}">
                  <a14:compatExt spid="_x0000_s11315"/>
                </a:ext>
                <a:ext uri="{FF2B5EF4-FFF2-40B4-BE49-F238E27FC236}">
                  <a16:creationId xmlns:a16="http://schemas.microsoft.com/office/drawing/2014/main" id="{00000000-0008-0000-0C00-00003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488950</xdr:colOff>
          <xdr:row>80</xdr:row>
          <xdr:rowOff>114300</xdr:rowOff>
        </xdr:from>
        <xdr:to>
          <xdr:col>4</xdr:col>
          <xdr:colOff>736600</xdr:colOff>
          <xdr:row>82</xdr:row>
          <xdr:rowOff>12700</xdr:rowOff>
        </xdr:to>
        <xdr:sp macro="" textlink="">
          <xdr:nvSpPr>
            <xdr:cNvPr id="11316" name="Check Box 52" hidden="1">
              <a:extLst>
                <a:ext uri="{63B3BB69-23CF-44E3-9099-C40C66FF867C}">
                  <a14:compatExt spid="_x0000_s11316"/>
                </a:ext>
                <a:ext uri="{FF2B5EF4-FFF2-40B4-BE49-F238E27FC236}">
                  <a16:creationId xmlns:a16="http://schemas.microsoft.com/office/drawing/2014/main" id="{00000000-0008-0000-0C00-00003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488950</xdr:colOff>
          <xdr:row>81</xdr:row>
          <xdr:rowOff>114300</xdr:rowOff>
        </xdr:from>
        <xdr:to>
          <xdr:col>4</xdr:col>
          <xdr:colOff>736600</xdr:colOff>
          <xdr:row>83</xdr:row>
          <xdr:rowOff>12700</xdr:rowOff>
        </xdr:to>
        <xdr:sp macro="" textlink="">
          <xdr:nvSpPr>
            <xdr:cNvPr id="11317" name="Check Box 53" hidden="1">
              <a:extLst>
                <a:ext uri="{63B3BB69-23CF-44E3-9099-C40C66FF867C}">
                  <a14:compatExt spid="_x0000_s11317"/>
                </a:ext>
                <a:ext uri="{FF2B5EF4-FFF2-40B4-BE49-F238E27FC236}">
                  <a16:creationId xmlns:a16="http://schemas.microsoft.com/office/drawing/2014/main" id="{00000000-0008-0000-0C00-000035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488950</xdr:colOff>
          <xdr:row>82</xdr:row>
          <xdr:rowOff>114300</xdr:rowOff>
        </xdr:from>
        <xdr:to>
          <xdr:col>4</xdr:col>
          <xdr:colOff>736600</xdr:colOff>
          <xdr:row>84</xdr:row>
          <xdr:rowOff>12700</xdr:rowOff>
        </xdr:to>
        <xdr:sp macro="" textlink="">
          <xdr:nvSpPr>
            <xdr:cNvPr id="11318" name="Check Box 54" hidden="1">
              <a:extLst>
                <a:ext uri="{63B3BB69-23CF-44E3-9099-C40C66FF867C}">
                  <a14:compatExt spid="_x0000_s11318"/>
                </a:ext>
                <a:ext uri="{FF2B5EF4-FFF2-40B4-BE49-F238E27FC236}">
                  <a16:creationId xmlns:a16="http://schemas.microsoft.com/office/drawing/2014/main" id="{00000000-0008-0000-0C00-00003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488950</xdr:colOff>
          <xdr:row>87</xdr:row>
          <xdr:rowOff>12700</xdr:rowOff>
        </xdr:from>
        <xdr:to>
          <xdr:col>4</xdr:col>
          <xdr:colOff>736600</xdr:colOff>
          <xdr:row>88</xdr:row>
          <xdr:rowOff>88900</xdr:rowOff>
        </xdr:to>
        <xdr:sp macro="" textlink="">
          <xdr:nvSpPr>
            <xdr:cNvPr id="11319" name="Check Box 55" hidden="1">
              <a:extLst>
                <a:ext uri="{63B3BB69-23CF-44E3-9099-C40C66FF867C}">
                  <a14:compatExt spid="_x0000_s11319"/>
                </a:ext>
                <a:ext uri="{FF2B5EF4-FFF2-40B4-BE49-F238E27FC236}">
                  <a16:creationId xmlns:a16="http://schemas.microsoft.com/office/drawing/2014/main" id="{00000000-0008-0000-0C00-000037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488950</xdr:colOff>
          <xdr:row>88</xdr:row>
          <xdr:rowOff>114300</xdr:rowOff>
        </xdr:from>
        <xdr:to>
          <xdr:col>4</xdr:col>
          <xdr:colOff>736600</xdr:colOff>
          <xdr:row>90</xdr:row>
          <xdr:rowOff>12700</xdr:rowOff>
        </xdr:to>
        <xdr:sp macro="" textlink="">
          <xdr:nvSpPr>
            <xdr:cNvPr id="11320" name="Check Box 56" hidden="1">
              <a:extLst>
                <a:ext uri="{63B3BB69-23CF-44E3-9099-C40C66FF867C}">
                  <a14:compatExt spid="_x0000_s11320"/>
                </a:ext>
                <a:ext uri="{FF2B5EF4-FFF2-40B4-BE49-F238E27FC236}">
                  <a16:creationId xmlns:a16="http://schemas.microsoft.com/office/drawing/2014/main" id="{00000000-0008-0000-0C00-000038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488950</xdr:colOff>
          <xdr:row>89</xdr:row>
          <xdr:rowOff>114300</xdr:rowOff>
        </xdr:from>
        <xdr:to>
          <xdr:col>4</xdr:col>
          <xdr:colOff>736600</xdr:colOff>
          <xdr:row>91</xdr:row>
          <xdr:rowOff>12700</xdr:rowOff>
        </xdr:to>
        <xdr:sp macro="" textlink="">
          <xdr:nvSpPr>
            <xdr:cNvPr id="11321" name="Check Box 57" hidden="1">
              <a:extLst>
                <a:ext uri="{63B3BB69-23CF-44E3-9099-C40C66FF867C}">
                  <a14:compatExt spid="_x0000_s11321"/>
                </a:ext>
                <a:ext uri="{FF2B5EF4-FFF2-40B4-BE49-F238E27FC236}">
                  <a16:creationId xmlns:a16="http://schemas.microsoft.com/office/drawing/2014/main" id="{00000000-0008-0000-0C00-000039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488950</xdr:colOff>
          <xdr:row>90</xdr:row>
          <xdr:rowOff>114300</xdr:rowOff>
        </xdr:from>
        <xdr:to>
          <xdr:col>4</xdr:col>
          <xdr:colOff>736600</xdr:colOff>
          <xdr:row>92</xdr:row>
          <xdr:rowOff>12700</xdr:rowOff>
        </xdr:to>
        <xdr:sp macro="" textlink="">
          <xdr:nvSpPr>
            <xdr:cNvPr id="11322" name="Check Box 58" hidden="1">
              <a:extLst>
                <a:ext uri="{63B3BB69-23CF-44E3-9099-C40C66FF867C}">
                  <a14:compatExt spid="_x0000_s11322"/>
                </a:ext>
                <a:ext uri="{FF2B5EF4-FFF2-40B4-BE49-F238E27FC236}">
                  <a16:creationId xmlns:a16="http://schemas.microsoft.com/office/drawing/2014/main" id="{00000000-0008-0000-0C00-00003A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488950</xdr:colOff>
          <xdr:row>91</xdr:row>
          <xdr:rowOff>114300</xdr:rowOff>
        </xdr:from>
        <xdr:to>
          <xdr:col>4</xdr:col>
          <xdr:colOff>736600</xdr:colOff>
          <xdr:row>93</xdr:row>
          <xdr:rowOff>12700</xdr:rowOff>
        </xdr:to>
        <xdr:sp macro="" textlink="">
          <xdr:nvSpPr>
            <xdr:cNvPr id="11323" name="Check Box 59" hidden="1">
              <a:extLst>
                <a:ext uri="{63B3BB69-23CF-44E3-9099-C40C66FF867C}">
                  <a14:compatExt spid="_x0000_s11323"/>
                </a:ext>
                <a:ext uri="{FF2B5EF4-FFF2-40B4-BE49-F238E27FC236}">
                  <a16:creationId xmlns:a16="http://schemas.microsoft.com/office/drawing/2014/main" id="{00000000-0008-0000-0C00-00003B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488950</xdr:colOff>
          <xdr:row>92</xdr:row>
          <xdr:rowOff>114300</xdr:rowOff>
        </xdr:from>
        <xdr:to>
          <xdr:col>4</xdr:col>
          <xdr:colOff>736600</xdr:colOff>
          <xdr:row>94</xdr:row>
          <xdr:rowOff>12700</xdr:rowOff>
        </xdr:to>
        <xdr:sp macro="" textlink="">
          <xdr:nvSpPr>
            <xdr:cNvPr id="11324" name="Check Box 60" hidden="1">
              <a:extLst>
                <a:ext uri="{63B3BB69-23CF-44E3-9099-C40C66FF867C}">
                  <a14:compatExt spid="_x0000_s11324"/>
                </a:ext>
                <a:ext uri="{FF2B5EF4-FFF2-40B4-BE49-F238E27FC236}">
                  <a16:creationId xmlns:a16="http://schemas.microsoft.com/office/drawing/2014/main" id="{00000000-0008-0000-0C00-00003C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488950</xdr:colOff>
          <xdr:row>96</xdr:row>
          <xdr:rowOff>12700</xdr:rowOff>
        </xdr:from>
        <xdr:to>
          <xdr:col>4</xdr:col>
          <xdr:colOff>736600</xdr:colOff>
          <xdr:row>97</xdr:row>
          <xdr:rowOff>88900</xdr:rowOff>
        </xdr:to>
        <xdr:sp macro="" textlink="">
          <xdr:nvSpPr>
            <xdr:cNvPr id="11325" name="Check Box 61" hidden="1">
              <a:extLst>
                <a:ext uri="{63B3BB69-23CF-44E3-9099-C40C66FF867C}">
                  <a14:compatExt spid="_x0000_s11325"/>
                </a:ext>
                <a:ext uri="{FF2B5EF4-FFF2-40B4-BE49-F238E27FC236}">
                  <a16:creationId xmlns:a16="http://schemas.microsoft.com/office/drawing/2014/main" id="{00000000-0008-0000-0C00-00003D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488950</xdr:colOff>
          <xdr:row>97</xdr:row>
          <xdr:rowOff>114300</xdr:rowOff>
        </xdr:from>
        <xdr:to>
          <xdr:col>4</xdr:col>
          <xdr:colOff>736600</xdr:colOff>
          <xdr:row>99</xdr:row>
          <xdr:rowOff>12700</xdr:rowOff>
        </xdr:to>
        <xdr:sp macro="" textlink="">
          <xdr:nvSpPr>
            <xdr:cNvPr id="11326" name="Check Box 62" hidden="1">
              <a:extLst>
                <a:ext uri="{63B3BB69-23CF-44E3-9099-C40C66FF867C}">
                  <a14:compatExt spid="_x0000_s11326"/>
                </a:ext>
                <a:ext uri="{FF2B5EF4-FFF2-40B4-BE49-F238E27FC236}">
                  <a16:creationId xmlns:a16="http://schemas.microsoft.com/office/drawing/2014/main" id="{00000000-0008-0000-0C00-00003E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488950</xdr:colOff>
          <xdr:row>98</xdr:row>
          <xdr:rowOff>114300</xdr:rowOff>
        </xdr:from>
        <xdr:to>
          <xdr:col>4</xdr:col>
          <xdr:colOff>736600</xdr:colOff>
          <xdr:row>100</xdr:row>
          <xdr:rowOff>12700</xdr:rowOff>
        </xdr:to>
        <xdr:sp macro="" textlink="">
          <xdr:nvSpPr>
            <xdr:cNvPr id="11327" name="Check Box 63" hidden="1">
              <a:extLst>
                <a:ext uri="{63B3BB69-23CF-44E3-9099-C40C66FF867C}">
                  <a14:compatExt spid="_x0000_s11327"/>
                </a:ext>
                <a:ext uri="{FF2B5EF4-FFF2-40B4-BE49-F238E27FC236}">
                  <a16:creationId xmlns:a16="http://schemas.microsoft.com/office/drawing/2014/main" id="{00000000-0008-0000-0C00-00003F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488950</xdr:colOff>
          <xdr:row>99</xdr:row>
          <xdr:rowOff>114300</xdr:rowOff>
        </xdr:from>
        <xdr:to>
          <xdr:col>4</xdr:col>
          <xdr:colOff>736600</xdr:colOff>
          <xdr:row>101</xdr:row>
          <xdr:rowOff>12700</xdr:rowOff>
        </xdr:to>
        <xdr:sp macro="" textlink="">
          <xdr:nvSpPr>
            <xdr:cNvPr id="11328" name="Check Box 64" hidden="1">
              <a:extLst>
                <a:ext uri="{63B3BB69-23CF-44E3-9099-C40C66FF867C}">
                  <a14:compatExt spid="_x0000_s11328"/>
                </a:ext>
                <a:ext uri="{FF2B5EF4-FFF2-40B4-BE49-F238E27FC236}">
                  <a16:creationId xmlns:a16="http://schemas.microsoft.com/office/drawing/2014/main" id="{00000000-0008-0000-0C00-000040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488950</xdr:colOff>
          <xdr:row>100</xdr:row>
          <xdr:rowOff>114300</xdr:rowOff>
        </xdr:from>
        <xdr:to>
          <xdr:col>4</xdr:col>
          <xdr:colOff>736600</xdr:colOff>
          <xdr:row>102</xdr:row>
          <xdr:rowOff>12700</xdr:rowOff>
        </xdr:to>
        <xdr:sp macro="" textlink="">
          <xdr:nvSpPr>
            <xdr:cNvPr id="11329" name="Check Box 65" hidden="1">
              <a:extLst>
                <a:ext uri="{63B3BB69-23CF-44E3-9099-C40C66FF867C}">
                  <a14:compatExt spid="_x0000_s11329"/>
                </a:ext>
                <a:ext uri="{FF2B5EF4-FFF2-40B4-BE49-F238E27FC236}">
                  <a16:creationId xmlns:a16="http://schemas.microsoft.com/office/drawing/2014/main" id="{00000000-0008-0000-0C00-00004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488950</xdr:colOff>
          <xdr:row>101</xdr:row>
          <xdr:rowOff>114300</xdr:rowOff>
        </xdr:from>
        <xdr:to>
          <xdr:col>4</xdr:col>
          <xdr:colOff>736600</xdr:colOff>
          <xdr:row>103</xdr:row>
          <xdr:rowOff>12700</xdr:rowOff>
        </xdr:to>
        <xdr:sp macro="" textlink="">
          <xdr:nvSpPr>
            <xdr:cNvPr id="11330" name="Check Box 66" hidden="1">
              <a:extLst>
                <a:ext uri="{63B3BB69-23CF-44E3-9099-C40C66FF867C}">
                  <a14:compatExt spid="_x0000_s11330"/>
                </a:ext>
                <a:ext uri="{FF2B5EF4-FFF2-40B4-BE49-F238E27FC236}">
                  <a16:creationId xmlns:a16="http://schemas.microsoft.com/office/drawing/2014/main" id="{00000000-0008-0000-0C00-00004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488950</xdr:colOff>
          <xdr:row>115</xdr:row>
          <xdr:rowOff>12700</xdr:rowOff>
        </xdr:from>
        <xdr:to>
          <xdr:col>4</xdr:col>
          <xdr:colOff>736600</xdr:colOff>
          <xdr:row>116</xdr:row>
          <xdr:rowOff>88900</xdr:rowOff>
        </xdr:to>
        <xdr:sp macro="" textlink="">
          <xdr:nvSpPr>
            <xdr:cNvPr id="11331" name="Check Box 67" hidden="1">
              <a:extLst>
                <a:ext uri="{63B3BB69-23CF-44E3-9099-C40C66FF867C}">
                  <a14:compatExt spid="_x0000_s11331"/>
                </a:ext>
                <a:ext uri="{FF2B5EF4-FFF2-40B4-BE49-F238E27FC236}">
                  <a16:creationId xmlns:a16="http://schemas.microsoft.com/office/drawing/2014/main" id="{00000000-0008-0000-0C00-00004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488950</xdr:colOff>
          <xdr:row>116</xdr:row>
          <xdr:rowOff>114300</xdr:rowOff>
        </xdr:from>
        <xdr:to>
          <xdr:col>4</xdr:col>
          <xdr:colOff>736600</xdr:colOff>
          <xdr:row>117</xdr:row>
          <xdr:rowOff>165100</xdr:rowOff>
        </xdr:to>
        <xdr:sp macro="" textlink="">
          <xdr:nvSpPr>
            <xdr:cNvPr id="11332" name="Check Box 68" hidden="1">
              <a:extLst>
                <a:ext uri="{63B3BB69-23CF-44E3-9099-C40C66FF867C}">
                  <a14:compatExt spid="_x0000_s11332"/>
                </a:ext>
                <a:ext uri="{FF2B5EF4-FFF2-40B4-BE49-F238E27FC236}">
                  <a16:creationId xmlns:a16="http://schemas.microsoft.com/office/drawing/2014/main" id="{00000000-0008-0000-0C00-00004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488950</xdr:colOff>
          <xdr:row>117</xdr:row>
          <xdr:rowOff>114300</xdr:rowOff>
        </xdr:from>
        <xdr:to>
          <xdr:col>4</xdr:col>
          <xdr:colOff>736600</xdr:colOff>
          <xdr:row>118</xdr:row>
          <xdr:rowOff>165100</xdr:rowOff>
        </xdr:to>
        <xdr:sp macro="" textlink="">
          <xdr:nvSpPr>
            <xdr:cNvPr id="11333" name="Check Box 69" hidden="1">
              <a:extLst>
                <a:ext uri="{63B3BB69-23CF-44E3-9099-C40C66FF867C}">
                  <a14:compatExt spid="_x0000_s11333"/>
                </a:ext>
                <a:ext uri="{FF2B5EF4-FFF2-40B4-BE49-F238E27FC236}">
                  <a16:creationId xmlns:a16="http://schemas.microsoft.com/office/drawing/2014/main" id="{00000000-0008-0000-0C00-000045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488950</xdr:colOff>
          <xdr:row>118</xdr:row>
          <xdr:rowOff>114300</xdr:rowOff>
        </xdr:from>
        <xdr:to>
          <xdr:col>4</xdr:col>
          <xdr:colOff>736600</xdr:colOff>
          <xdr:row>120</xdr:row>
          <xdr:rowOff>0</xdr:rowOff>
        </xdr:to>
        <xdr:sp macro="" textlink="">
          <xdr:nvSpPr>
            <xdr:cNvPr id="11334" name="Check Box 70" hidden="1">
              <a:extLst>
                <a:ext uri="{63B3BB69-23CF-44E3-9099-C40C66FF867C}">
                  <a14:compatExt spid="_x0000_s11334"/>
                </a:ext>
                <a:ext uri="{FF2B5EF4-FFF2-40B4-BE49-F238E27FC236}">
                  <a16:creationId xmlns:a16="http://schemas.microsoft.com/office/drawing/2014/main" id="{00000000-0008-0000-0C00-00004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488950</xdr:colOff>
          <xdr:row>119</xdr:row>
          <xdr:rowOff>114300</xdr:rowOff>
        </xdr:from>
        <xdr:to>
          <xdr:col>4</xdr:col>
          <xdr:colOff>736600</xdr:colOff>
          <xdr:row>121</xdr:row>
          <xdr:rowOff>12700</xdr:rowOff>
        </xdr:to>
        <xdr:sp macro="" textlink="">
          <xdr:nvSpPr>
            <xdr:cNvPr id="11335" name="Check Box 71" hidden="1">
              <a:extLst>
                <a:ext uri="{63B3BB69-23CF-44E3-9099-C40C66FF867C}">
                  <a14:compatExt spid="_x0000_s11335"/>
                </a:ext>
                <a:ext uri="{FF2B5EF4-FFF2-40B4-BE49-F238E27FC236}">
                  <a16:creationId xmlns:a16="http://schemas.microsoft.com/office/drawing/2014/main" id="{00000000-0008-0000-0C00-000047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488950</xdr:colOff>
          <xdr:row>120</xdr:row>
          <xdr:rowOff>114300</xdr:rowOff>
        </xdr:from>
        <xdr:to>
          <xdr:col>4</xdr:col>
          <xdr:colOff>736600</xdr:colOff>
          <xdr:row>122</xdr:row>
          <xdr:rowOff>12700</xdr:rowOff>
        </xdr:to>
        <xdr:sp macro="" textlink="">
          <xdr:nvSpPr>
            <xdr:cNvPr id="11336" name="Check Box 72" hidden="1">
              <a:extLst>
                <a:ext uri="{63B3BB69-23CF-44E3-9099-C40C66FF867C}">
                  <a14:compatExt spid="_x0000_s11336"/>
                </a:ext>
                <a:ext uri="{FF2B5EF4-FFF2-40B4-BE49-F238E27FC236}">
                  <a16:creationId xmlns:a16="http://schemas.microsoft.com/office/drawing/2014/main" id="{00000000-0008-0000-0C00-000048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488950</xdr:colOff>
          <xdr:row>107</xdr:row>
          <xdr:rowOff>12700</xdr:rowOff>
        </xdr:from>
        <xdr:to>
          <xdr:col>4</xdr:col>
          <xdr:colOff>736600</xdr:colOff>
          <xdr:row>108</xdr:row>
          <xdr:rowOff>88900</xdr:rowOff>
        </xdr:to>
        <xdr:sp macro="" textlink="">
          <xdr:nvSpPr>
            <xdr:cNvPr id="11337" name="Check Box 73" hidden="1">
              <a:extLst>
                <a:ext uri="{63B3BB69-23CF-44E3-9099-C40C66FF867C}">
                  <a14:compatExt spid="_x0000_s11337"/>
                </a:ext>
                <a:ext uri="{FF2B5EF4-FFF2-40B4-BE49-F238E27FC236}">
                  <a16:creationId xmlns:a16="http://schemas.microsoft.com/office/drawing/2014/main" id="{00000000-0008-0000-0C00-000049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488950</xdr:colOff>
          <xdr:row>108</xdr:row>
          <xdr:rowOff>114300</xdr:rowOff>
        </xdr:from>
        <xdr:to>
          <xdr:col>4</xdr:col>
          <xdr:colOff>736600</xdr:colOff>
          <xdr:row>110</xdr:row>
          <xdr:rowOff>12700</xdr:rowOff>
        </xdr:to>
        <xdr:sp macro="" textlink="">
          <xdr:nvSpPr>
            <xdr:cNvPr id="11338" name="Check Box 74" hidden="1">
              <a:extLst>
                <a:ext uri="{63B3BB69-23CF-44E3-9099-C40C66FF867C}">
                  <a14:compatExt spid="_x0000_s11338"/>
                </a:ext>
                <a:ext uri="{FF2B5EF4-FFF2-40B4-BE49-F238E27FC236}">
                  <a16:creationId xmlns:a16="http://schemas.microsoft.com/office/drawing/2014/main" id="{00000000-0008-0000-0C00-00004A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488950</xdr:colOff>
          <xdr:row>109</xdr:row>
          <xdr:rowOff>114300</xdr:rowOff>
        </xdr:from>
        <xdr:to>
          <xdr:col>4</xdr:col>
          <xdr:colOff>736600</xdr:colOff>
          <xdr:row>111</xdr:row>
          <xdr:rowOff>12700</xdr:rowOff>
        </xdr:to>
        <xdr:sp macro="" textlink="">
          <xdr:nvSpPr>
            <xdr:cNvPr id="11339" name="Check Box 75" hidden="1">
              <a:extLst>
                <a:ext uri="{63B3BB69-23CF-44E3-9099-C40C66FF867C}">
                  <a14:compatExt spid="_x0000_s11339"/>
                </a:ext>
                <a:ext uri="{FF2B5EF4-FFF2-40B4-BE49-F238E27FC236}">
                  <a16:creationId xmlns:a16="http://schemas.microsoft.com/office/drawing/2014/main" id="{00000000-0008-0000-0C00-00004B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488950</xdr:colOff>
          <xdr:row>102</xdr:row>
          <xdr:rowOff>114300</xdr:rowOff>
        </xdr:from>
        <xdr:to>
          <xdr:col>4</xdr:col>
          <xdr:colOff>736600</xdr:colOff>
          <xdr:row>104</xdr:row>
          <xdr:rowOff>12700</xdr:rowOff>
        </xdr:to>
        <xdr:sp macro="" textlink="">
          <xdr:nvSpPr>
            <xdr:cNvPr id="11340" name="Check Box 76" hidden="1">
              <a:extLst>
                <a:ext uri="{63B3BB69-23CF-44E3-9099-C40C66FF867C}">
                  <a14:compatExt spid="_x0000_s11340"/>
                </a:ext>
                <a:ext uri="{FF2B5EF4-FFF2-40B4-BE49-F238E27FC236}">
                  <a16:creationId xmlns:a16="http://schemas.microsoft.com/office/drawing/2014/main" id="{00000000-0008-0000-0C00-00004C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488950</xdr:colOff>
          <xdr:row>103</xdr:row>
          <xdr:rowOff>114300</xdr:rowOff>
        </xdr:from>
        <xdr:to>
          <xdr:col>4</xdr:col>
          <xdr:colOff>736600</xdr:colOff>
          <xdr:row>105</xdr:row>
          <xdr:rowOff>12700</xdr:rowOff>
        </xdr:to>
        <xdr:sp macro="" textlink="">
          <xdr:nvSpPr>
            <xdr:cNvPr id="11341" name="Check Box 77" hidden="1">
              <a:extLst>
                <a:ext uri="{63B3BB69-23CF-44E3-9099-C40C66FF867C}">
                  <a14:compatExt spid="_x0000_s11341"/>
                </a:ext>
                <a:ext uri="{FF2B5EF4-FFF2-40B4-BE49-F238E27FC236}">
                  <a16:creationId xmlns:a16="http://schemas.microsoft.com/office/drawing/2014/main" id="{00000000-0008-0000-0C00-00004D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488950</xdr:colOff>
          <xdr:row>83</xdr:row>
          <xdr:rowOff>114300</xdr:rowOff>
        </xdr:from>
        <xdr:to>
          <xdr:col>4</xdr:col>
          <xdr:colOff>736600</xdr:colOff>
          <xdr:row>85</xdr:row>
          <xdr:rowOff>12700</xdr:rowOff>
        </xdr:to>
        <xdr:sp macro="" textlink="">
          <xdr:nvSpPr>
            <xdr:cNvPr id="11342" name="Check Box 78" hidden="1">
              <a:extLst>
                <a:ext uri="{63B3BB69-23CF-44E3-9099-C40C66FF867C}">
                  <a14:compatExt spid="_x0000_s11342"/>
                </a:ext>
                <a:ext uri="{FF2B5EF4-FFF2-40B4-BE49-F238E27FC236}">
                  <a16:creationId xmlns:a16="http://schemas.microsoft.com/office/drawing/2014/main" id="{00000000-0008-0000-0C00-00004E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488950</xdr:colOff>
          <xdr:row>124</xdr:row>
          <xdr:rowOff>12700</xdr:rowOff>
        </xdr:from>
        <xdr:to>
          <xdr:col>4</xdr:col>
          <xdr:colOff>736600</xdr:colOff>
          <xdr:row>125</xdr:row>
          <xdr:rowOff>88900</xdr:rowOff>
        </xdr:to>
        <xdr:sp macro="" textlink="">
          <xdr:nvSpPr>
            <xdr:cNvPr id="11343" name="Check Box 79" hidden="1">
              <a:extLst>
                <a:ext uri="{63B3BB69-23CF-44E3-9099-C40C66FF867C}">
                  <a14:compatExt spid="_x0000_s11343"/>
                </a:ext>
                <a:ext uri="{FF2B5EF4-FFF2-40B4-BE49-F238E27FC236}">
                  <a16:creationId xmlns:a16="http://schemas.microsoft.com/office/drawing/2014/main" id="{00000000-0008-0000-0C00-00004F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488950</xdr:colOff>
          <xdr:row>125</xdr:row>
          <xdr:rowOff>114300</xdr:rowOff>
        </xdr:from>
        <xdr:to>
          <xdr:col>4</xdr:col>
          <xdr:colOff>736600</xdr:colOff>
          <xdr:row>127</xdr:row>
          <xdr:rowOff>12700</xdr:rowOff>
        </xdr:to>
        <xdr:sp macro="" textlink="">
          <xdr:nvSpPr>
            <xdr:cNvPr id="11344" name="Check Box 80" hidden="1">
              <a:extLst>
                <a:ext uri="{63B3BB69-23CF-44E3-9099-C40C66FF867C}">
                  <a14:compatExt spid="_x0000_s11344"/>
                </a:ext>
                <a:ext uri="{FF2B5EF4-FFF2-40B4-BE49-F238E27FC236}">
                  <a16:creationId xmlns:a16="http://schemas.microsoft.com/office/drawing/2014/main" id="{00000000-0008-0000-0C00-000050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488950</xdr:colOff>
          <xdr:row>126</xdr:row>
          <xdr:rowOff>114300</xdr:rowOff>
        </xdr:from>
        <xdr:to>
          <xdr:col>4</xdr:col>
          <xdr:colOff>736600</xdr:colOff>
          <xdr:row>128</xdr:row>
          <xdr:rowOff>12700</xdr:rowOff>
        </xdr:to>
        <xdr:sp macro="" textlink="">
          <xdr:nvSpPr>
            <xdr:cNvPr id="11345" name="Check Box 81" hidden="1">
              <a:extLst>
                <a:ext uri="{63B3BB69-23CF-44E3-9099-C40C66FF867C}">
                  <a14:compatExt spid="_x0000_s11345"/>
                </a:ext>
                <a:ext uri="{FF2B5EF4-FFF2-40B4-BE49-F238E27FC236}">
                  <a16:creationId xmlns:a16="http://schemas.microsoft.com/office/drawing/2014/main" id="{00000000-0008-0000-0C00-00005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488950</xdr:colOff>
          <xdr:row>127</xdr:row>
          <xdr:rowOff>114300</xdr:rowOff>
        </xdr:from>
        <xdr:to>
          <xdr:col>4</xdr:col>
          <xdr:colOff>736600</xdr:colOff>
          <xdr:row>129</xdr:row>
          <xdr:rowOff>12700</xdr:rowOff>
        </xdr:to>
        <xdr:sp macro="" textlink="">
          <xdr:nvSpPr>
            <xdr:cNvPr id="11346" name="Check Box 82" hidden="1">
              <a:extLst>
                <a:ext uri="{63B3BB69-23CF-44E3-9099-C40C66FF867C}">
                  <a14:compatExt spid="_x0000_s11346"/>
                </a:ext>
                <a:ext uri="{FF2B5EF4-FFF2-40B4-BE49-F238E27FC236}">
                  <a16:creationId xmlns:a16="http://schemas.microsoft.com/office/drawing/2014/main" id="{00000000-0008-0000-0C00-00005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488950</xdr:colOff>
          <xdr:row>130</xdr:row>
          <xdr:rowOff>12700</xdr:rowOff>
        </xdr:from>
        <xdr:to>
          <xdr:col>4</xdr:col>
          <xdr:colOff>736600</xdr:colOff>
          <xdr:row>131</xdr:row>
          <xdr:rowOff>88900</xdr:rowOff>
        </xdr:to>
        <xdr:sp macro="" textlink="">
          <xdr:nvSpPr>
            <xdr:cNvPr id="11347" name="Check Box 83" hidden="1">
              <a:extLst>
                <a:ext uri="{63B3BB69-23CF-44E3-9099-C40C66FF867C}">
                  <a14:compatExt spid="_x0000_s11347"/>
                </a:ext>
                <a:ext uri="{FF2B5EF4-FFF2-40B4-BE49-F238E27FC236}">
                  <a16:creationId xmlns:a16="http://schemas.microsoft.com/office/drawing/2014/main" id="{00000000-0008-0000-0C00-00005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488950</xdr:colOff>
          <xdr:row>131</xdr:row>
          <xdr:rowOff>114300</xdr:rowOff>
        </xdr:from>
        <xdr:to>
          <xdr:col>4</xdr:col>
          <xdr:colOff>736600</xdr:colOff>
          <xdr:row>133</xdr:row>
          <xdr:rowOff>12700</xdr:rowOff>
        </xdr:to>
        <xdr:sp macro="" textlink="">
          <xdr:nvSpPr>
            <xdr:cNvPr id="11348" name="Check Box 84" hidden="1">
              <a:extLst>
                <a:ext uri="{63B3BB69-23CF-44E3-9099-C40C66FF867C}">
                  <a14:compatExt spid="_x0000_s11348"/>
                </a:ext>
                <a:ext uri="{FF2B5EF4-FFF2-40B4-BE49-F238E27FC236}">
                  <a16:creationId xmlns:a16="http://schemas.microsoft.com/office/drawing/2014/main" id="{00000000-0008-0000-0C00-00005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488950</xdr:colOff>
          <xdr:row>132</xdr:row>
          <xdr:rowOff>114300</xdr:rowOff>
        </xdr:from>
        <xdr:to>
          <xdr:col>4</xdr:col>
          <xdr:colOff>736600</xdr:colOff>
          <xdr:row>134</xdr:row>
          <xdr:rowOff>12700</xdr:rowOff>
        </xdr:to>
        <xdr:sp macro="" textlink="">
          <xdr:nvSpPr>
            <xdr:cNvPr id="11349" name="Check Box 85" hidden="1">
              <a:extLst>
                <a:ext uri="{63B3BB69-23CF-44E3-9099-C40C66FF867C}">
                  <a14:compatExt spid="_x0000_s11349"/>
                </a:ext>
                <a:ext uri="{FF2B5EF4-FFF2-40B4-BE49-F238E27FC236}">
                  <a16:creationId xmlns:a16="http://schemas.microsoft.com/office/drawing/2014/main" id="{00000000-0008-0000-0C00-000055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488950</xdr:colOff>
          <xdr:row>133</xdr:row>
          <xdr:rowOff>114300</xdr:rowOff>
        </xdr:from>
        <xdr:to>
          <xdr:col>4</xdr:col>
          <xdr:colOff>736600</xdr:colOff>
          <xdr:row>135</xdr:row>
          <xdr:rowOff>12700</xdr:rowOff>
        </xdr:to>
        <xdr:sp macro="" textlink="">
          <xdr:nvSpPr>
            <xdr:cNvPr id="11350" name="Check Box 86" hidden="1">
              <a:extLst>
                <a:ext uri="{63B3BB69-23CF-44E3-9099-C40C66FF867C}">
                  <a14:compatExt spid="_x0000_s11350"/>
                </a:ext>
                <a:ext uri="{FF2B5EF4-FFF2-40B4-BE49-F238E27FC236}">
                  <a16:creationId xmlns:a16="http://schemas.microsoft.com/office/drawing/2014/main" id="{00000000-0008-0000-0C00-00005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488950</xdr:colOff>
          <xdr:row>137</xdr:row>
          <xdr:rowOff>12700</xdr:rowOff>
        </xdr:from>
        <xdr:to>
          <xdr:col>4</xdr:col>
          <xdr:colOff>736600</xdr:colOff>
          <xdr:row>138</xdr:row>
          <xdr:rowOff>88900</xdr:rowOff>
        </xdr:to>
        <xdr:sp macro="" textlink="">
          <xdr:nvSpPr>
            <xdr:cNvPr id="11351" name="Check Box 87" hidden="1">
              <a:extLst>
                <a:ext uri="{63B3BB69-23CF-44E3-9099-C40C66FF867C}">
                  <a14:compatExt spid="_x0000_s11351"/>
                </a:ext>
                <a:ext uri="{FF2B5EF4-FFF2-40B4-BE49-F238E27FC236}">
                  <a16:creationId xmlns:a16="http://schemas.microsoft.com/office/drawing/2014/main" id="{00000000-0008-0000-0C00-000057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488950</xdr:colOff>
          <xdr:row>138</xdr:row>
          <xdr:rowOff>114300</xdr:rowOff>
        </xdr:from>
        <xdr:to>
          <xdr:col>4</xdr:col>
          <xdr:colOff>736600</xdr:colOff>
          <xdr:row>140</xdr:row>
          <xdr:rowOff>12700</xdr:rowOff>
        </xdr:to>
        <xdr:sp macro="" textlink="">
          <xdr:nvSpPr>
            <xdr:cNvPr id="11352" name="Check Box 88" hidden="1">
              <a:extLst>
                <a:ext uri="{63B3BB69-23CF-44E3-9099-C40C66FF867C}">
                  <a14:compatExt spid="_x0000_s11352"/>
                </a:ext>
                <a:ext uri="{FF2B5EF4-FFF2-40B4-BE49-F238E27FC236}">
                  <a16:creationId xmlns:a16="http://schemas.microsoft.com/office/drawing/2014/main" id="{00000000-0008-0000-0C00-000058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488950</xdr:colOff>
          <xdr:row>139</xdr:row>
          <xdr:rowOff>114300</xdr:rowOff>
        </xdr:from>
        <xdr:to>
          <xdr:col>4</xdr:col>
          <xdr:colOff>736600</xdr:colOff>
          <xdr:row>141</xdr:row>
          <xdr:rowOff>12700</xdr:rowOff>
        </xdr:to>
        <xdr:sp macro="" textlink="">
          <xdr:nvSpPr>
            <xdr:cNvPr id="11353" name="Check Box 89" hidden="1">
              <a:extLst>
                <a:ext uri="{63B3BB69-23CF-44E3-9099-C40C66FF867C}">
                  <a14:compatExt spid="_x0000_s11353"/>
                </a:ext>
                <a:ext uri="{FF2B5EF4-FFF2-40B4-BE49-F238E27FC236}">
                  <a16:creationId xmlns:a16="http://schemas.microsoft.com/office/drawing/2014/main" id="{00000000-0008-0000-0C00-000059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488950</xdr:colOff>
          <xdr:row>140</xdr:row>
          <xdr:rowOff>114300</xdr:rowOff>
        </xdr:from>
        <xdr:to>
          <xdr:col>4</xdr:col>
          <xdr:colOff>736600</xdr:colOff>
          <xdr:row>142</xdr:row>
          <xdr:rowOff>12700</xdr:rowOff>
        </xdr:to>
        <xdr:sp macro="" textlink="">
          <xdr:nvSpPr>
            <xdr:cNvPr id="11354" name="Check Box 90" hidden="1">
              <a:extLst>
                <a:ext uri="{63B3BB69-23CF-44E3-9099-C40C66FF867C}">
                  <a14:compatExt spid="_x0000_s11354"/>
                </a:ext>
                <a:ext uri="{FF2B5EF4-FFF2-40B4-BE49-F238E27FC236}">
                  <a16:creationId xmlns:a16="http://schemas.microsoft.com/office/drawing/2014/main" id="{00000000-0008-0000-0C00-00005A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488950</xdr:colOff>
          <xdr:row>141</xdr:row>
          <xdr:rowOff>114300</xdr:rowOff>
        </xdr:from>
        <xdr:to>
          <xdr:col>4</xdr:col>
          <xdr:colOff>736600</xdr:colOff>
          <xdr:row>143</xdr:row>
          <xdr:rowOff>12700</xdr:rowOff>
        </xdr:to>
        <xdr:sp macro="" textlink="">
          <xdr:nvSpPr>
            <xdr:cNvPr id="11355" name="Check Box 91" hidden="1">
              <a:extLst>
                <a:ext uri="{63B3BB69-23CF-44E3-9099-C40C66FF867C}">
                  <a14:compatExt spid="_x0000_s11355"/>
                </a:ext>
                <a:ext uri="{FF2B5EF4-FFF2-40B4-BE49-F238E27FC236}">
                  <a16:creationId xmlns:a16="http://schemas.microsoft.com/office/drawing/2014/main" id="{00000000-0008-0000-0C00-00005B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488950</xdr:colOff>
          <xdr:row>143</xdr:row>
          <xdr:rowOff>12700</xdr:rowOff>
        </xdr:from>
        <xdr:to>
          <xdr:col>4</xdr:col>
          <xdr:colOff>736600</xdr:colOff>
          <xdr:row>144</xdr:row>
          <xdr:rowOff>88900</xdr:rowOff>
        </xdr:to>
        <xdr:sp macro="" textlink="">
          <xdr:nvSpPr>
            <xdr:cNvPr id="11356" name="Check Box 92" hidden="1">
              <a:extLst>
                <a:ext uri="{63B3BB69-23CF-44E3-9099-C40C66FF867C}">
                  <a14:compatExt spid="_x0000_s11356"/>
                </a:ext>
                <a:ext uri="{FF2B5EF4-FFF2-40B4-BE49-F238E27FC236}">
                  <a16:creationId xmlns:a16="http://schemas.microsoft.com/office/drawing/2014/main" id="{00000000-0008-0000-0C00-00005C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488950</xdr:colOff>
          <xdr:row>144</xdr:row>
          <xdr:rowOff>114300</xdr:rowOff>
        </xdr:from>
        <xdr:to>
          <xdr:col>4</xdr:col>
          <xdr:colOff>736600</xdr:colOff>
          <xdr:row>146</xdr:row>
          <xdr:rowOff>12700</xdr:rowOff>
        </xdr:to>
        <xdr:sp macro="" textlink="">
          <xdr:nvSpPr>
            <xdr:cNvPr id="11357" name="Check Box 93" hidden="1">
              <a:extLst>
                <a:ext uri="{63B3BB69-23CF-44E3-9099-C40C66FF867C}">
                  <a14:compatExt spid="_x0000_s11357"/>
                </a:ext>
                <a:ext uri="{FF2B5EF4-FFF2-40B4-BE49-F238E27FC236}">
                  <a16:creationId xmlns:a16="http://schemas.microsoft.com/office/drawing/2014/main" id="{00000000-0008-0000-0C00-00005D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488950</xdr:colOff>
          <xdr:row>145</xdr:row>
          <xdr:rowOff>114300</xdr:rowOff>
        </xdr:from>
        <xdr:to>
          <xdr:col>4</xdr:col>
          <xdr:colOff>736600</xdr:colOff>
          <xdr:row>147</xdr:row>
          <xdr:rowOff>12700</xdr:rowOff>
        </xdr:to>
        <xdr:sp macro="" textlink="">
          <xdr:nvSpPr>
            <xdr:cNvPr id="11358" name="Check Box 94" hidden="1">
              <a:extLst>
                <a:ext uri="{63B3BB69-23CF-44E3-9099-C40C66FF867C}">
                  <a14:compatExt spid="_x0000_s11358"/>
                </a:ext>
                <a:ext uri="{FF2B5EF4-FFF2-40B4-BE49-F238E27FC236}">
                  <a16:creationId xmlns:a16="http://schemas.microsoft.com/office/drawing/2014/main" id="{00000000-0008-0000-0C00-00005E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488950</xdr:colOff>
          <xdr:row>149</xdr:row>
          <xdr:rowOff>12700</xdr:rowOff>
        </xdr:from>
        <xdr:to>
          <xdr:col>4</xdr:col>
          <xdr:colOff>736600</xdr:colOff>
          <xdr:row>150</xdr:row>
          <xdr:rowOff>88900</xdr:rowOff>
        </xdr:to>
        <xdr:sp macro="" textlink="">
          <xdr:nvSpPr>
            <xdr:cNvPr id="11359" name="Check Box 95" hidden="1">
              <a:extLst>
                <a:ext uri="{63B3BB69-23CF-44E3-9099-C40C66FF867C}">
                  <a14:compatExt spid="_x0000_s11359"/>
                </a:ext>
                <a:ext uri="{FF2B5EF4-FFF2-40B4-BE49-F238E27FC236}">
                  <a16:creationId xmlns:a16="http://schemas.microsoft.com/office/drawing/2014/main" id="{00000000-0008-0000-0C00-00005F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488950</xdr:colOff>
          <xdr:row>150</xdr:row>
          <xdr:rowOff>114300</xdr:rowOff>
        </xdr:from>
        <xdr:to>
          <xdr:col>4</xdr:col>
          <xdr:colOff>736600</xdr:colOff>
          <xdr:row>152</xdr:row>
          <xdr:rowOff>12700</xdr:rowOff>
        </xdr:to>
        <xdr:sp macro="" textlink="">
          <xdr:nvSpPr>
            <xdr:cNvPr id="11360" name="Check Box 96" hidden="1">
              <a:extLst>
                <a:ext uri="{63B3BB69-23CF-44E3-9099-C40C66FF867C}">
                  <a14:compatExt spid="_x0000_s11360"/>
                </a:ext>
                <a:ext uri="{FF2B5EF4-FFF2-40B4-BE49-F238E27FC236}">
                  <a16:creationId xmlns:a16="http://schemas.microsoft.com/office/drawing/2014/main" id="{00000000-0008-0000-0C00-000060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488950</xdr:colOff>
          <xdr:row>151</xdr:row>
          <xdr:rowOff>114300</xdr:rowOff>
        </xdr:from>
        <xdr:to>
          <xdr:col>4</xdr:col>
          <xdr:colOff>736600</xdr:colOff>
          <xdr:row>153</xdr:row>
          <xdr:rowOff>12700</xdr:rowOff>
        </xdr:to>
        <xdr:sp macro="" textlink="">
          <xdr:nvSpPr>
            <xdr:cNvPr id="11361" name="Check Box 97" hidden="1">
              <a:extLst>
                <a:ext uri="{63B3BB69-23CF-44E3-9099-C40C66FF867C}">
                  <a14:compatExt spid="_x0000_s11361"/>
                </a:ext>
                <a:ext uri="{FF2B5EF4-FFF2-40B4-BE49-F238E27FC236}">
                  <a16:creationId xmlns:a16="http://schemas.microsoft.com/office/drawing/2014/main" id="{00000000-0008-0000-0C00-00006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488950</xdr:colOff>
          <xdr:row>153</xdr:row>
          <xdr:rowOff>12700</xdr:rowOff>
        </xdr:from>
        <xdr:to>
          <xdr:col>4</xdr:col>
          <xdr:colOff>736600</xdr:colOff>
          <xdr:row>154</xdr:row>
          <xdr:rowOff>88900</xdr:rowOff>
        </xdr:to>
        <xdr:sp macro="" textlink="">
          <xdr:nvSpPr>
            <xdr:cNvPr id="11362" name="Check Box 98" hidden="1">
              <a:extLst>
                <a:ext uri="{63B3BB69-23CF-44E3-9099-C40C66FF867C}">
                  <a14:compatExt spid="_x0000_s11362"/>
                </a:ext>
                <a:ext uri="{FF2B5EF4-FFF2-40B4-BE49-F238E27FC236}">
                  <a16:creationId xmlns:a16="http://schemas.microsoft.com/office/drawing/2014/main" id="{00000000-0008-0000-0C00-00006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488950</xdr:colOff>
          <xdr:row>154</xdr:row>
          <xdr:rowOff>114300</xdr:rowOff>
        </xdr:from>
        <xdr:to>
          <xdr:col>4</xdr:col>
          <xdr:colOff>736600</xdr:colOff>
          <xdr:row>156</xdr:row>
          <xdr:rowOff>12700</xdr:rowOff>
        </xdr:to>
        <xdr:sp macro="" textlink="">
          <xdr:nvSpPr>
            <xdr:cNvPr id="11363" name="Check Box 99" hidden="1">
              <a:extLst>
                <a:ext uri="{63B3BB69-23CF-44E3-9099-C40C66FF867C}">
                  <a14:compatExt spid="_x0000_s11363"/>
                </a:ext>
                <a:ext uri="{FF2B5EF4-FFF2-40B4-BE49-F238E27FC236}">
                  <a16:creationId xmlns:a16="http://schemas.microsoft.com/office/drawing/2014/main" id="{00000000-0008-0000-0C00-00006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488950</xdr:colOff>
          <xdr:row>155</xdr:row>
          <xdr:rowOff>114300</xdr:rowOff>
        </xdr:from>
        <xdr:to>
          <xdr:col>4</xdr:col>
          <xdr:colOff>736600</xdr:colOff>
          <xdr:row>157</xdr:row>
          <xdr:rowOff>12700</xdr:rowOff>
        </xdr:to>
        <xdr:sp macro="" textlink="">
          <xdr:nvSpPr>
            <xdr:cNvPr id="11364" name="Check Box 100" hidden="1">
              <a:extLst>
                <a:ext uri="{63B3BB69-23CF-44E3-9099-C40C66FF867C}">
                  <a14:compatExt spid="_x0000_s11364"/>
                </a:ext>
                <a:ext uri="{FF2B5EF4-FFF2-40B4-BE49-F238E27FC236}">
                  <a16:creationId xmlns:a16="http://schemas.microsoft.com/office/drawing/2014/main" id="{00000000-0008-0000-0C00-00006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488950</xdr:colOff>
          <xdr:row>156</xdr:row>
          <xdr:rowOff>114300</xdr:rowOff>
        </xdr:from>
        <xdr:to>
          <xdr:col>4</xdr:col>
          <xdr:colOff>736600</xdr:colOff>
          <xdr:row>158</xdr:row>
          <xdr:rowOff>12700</xdr:rowOff>
        </xdr:to>
        <xdr:sp macro="" textlink="">
          <xdr:nvSpPr>
            <xdr:cNvPr id="11365" name="Check Box 101" hidden="1">
              <a:extLst>
                <a:ext uri="{63B3BB69-23CF-44E3-9099-C40C66FF867C}">
                  <a14:compatExt spid="_x0000_s11365"/>
                </a:ext>
                <a:ext uri="{FF2B5EF4-FFF2-40B4-BE49-F238E27FC236}">
                  <a16:creationId xmlns:a16="http://schemas.microsoft.com/office/drawing/2014/main" id="{00000000-0008-0000-0C00-000065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488950</xdr:colOff>
          <xdr:row>157</xdr:row>
          <xdr:rowOff>114300</xdr:rowOff>
        </xdr:from>
        <xdr:to>
          <xdr:col>4</xdr:col>
          <xdr:colOff>736600</xdr:colOff>
          <xdr:row>159</xdr:row>
          <xdr:rowOff>12700</xdr:rowOff>
        </xdr:to>
        <xdr:sp macro="" textlink="">
          <xdr:nvSpPr>
            <xdr:cNvPr id="11366" name="Check Box 102" hidden="1">
              <a:extLst>
                <a:ext uri="{63B3BB69-23CF-44E3-9099-C40C66FF867C}">
                  <a14:compatExt spid="_x0000_s11366"/>
                </a:ext>
                <a:ext uri="{FF2B5EF4-FFF2-40B4-BE49-F238E27FC236}">
                  <a16:creationId xmlns:a16="http://schemas.microsoft.com/office/drawing/2014/main" id="{00000000-0008-0000-0C00-00006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488950</xdr:colOff>
          <xdr:row>158</xdr:row>
          <xdr:rowOff>114300</xdr:rowOff>
        </xdr:from>
        <xdr:to>
          <xdr:col>4</xdr:col>
          <xdr:colOff>736600</xdr:colOff>
          <xdr:row>160</xdr:row>
          <xdr:rowOff>12700</xdr:rowOff>
        </xdr:to>
        <xdr:sp macro="" textlink="">
          <xdr:nvSpPr>
            <xdr:cNvPr id="11367" name="Check Box 103" hidden="1">
              <a:extLst>
                <a:ext uri="{63B3BB69-23CF-44E3-9099-C40C66FF867C}">
                  <a14:compatExt spid="_x0000_s11367"/>
                </a:ext>
                <a:ext uri="{FF2B5EF4-FFF2-40B4-BE49-F238E27FC236}">
                  <a16:creationId xmlns:a16="http://schemas.microsoft.com/office/drawing/2014/main" id="{00000000-0008-0000-0C00-000067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488950</xdr:colOff>
          <xdr:row>160</xdr:row>
          <xdr:rowOff>12700</xdr:rowOff>
        </xdr:from>
        <xdr:to>
          <xdr:col>4</xdr:col>
          <xdr:colOff>736600</xdr:colOff>
          <xdr:row>161</xdr:row>
          <xdr:rowOff>88900</xdr:rowOff>
        </xdr:to>
        <xdr:sp macro="" textlink="">
          <xdr:nvSpPr>
            <xdr:cNvPr id="11368" name="Check Box 104" hidden="1">
              <a:extLst>
                <a:ext uri="{63B3BB69-23CF-44E3-9099-C40C66FF867C}">
                  <a14:compatExt spid="_x0000_s11368"/>
                </a:ext>
                <a:ext uri="{FF2B5EF4-FFF2-40B4-BE49-F238E27FC236}">
                  <a16:creationId xmlns:a16="http://schemas.microsoft.com/office/drawing/2014/main" id="{00000000-0008-0000-0C00-000068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488950</xdr:colOff>
          <xdr:row>161</xdr:row>
          <xdr:rowOff>114300</xdr:rowOff>
        </xdr:from>
        <xdr:to>
          <xdr:col>4</xdr:col>
          <xdr:colOff>736600</xdr:colOff>
          <xdr:row>163</xdr:row>
          <xdr:rowOff>12700</xdr:rowOff>
        </xdr:to>
        <xdr:sp macro="" textlink="">
          <xdr:nvSpPr>
            <xdr:cNvPr id="11369" name="Check Box 105" hidden="1">
              <a:extLst>
                <a:ext uri="{63B3BB69-23CF-44E3-9099-C40C66FF867C}">
                  <a14:compatExt spid="_x0000_s11369"/>
                </a:ext>
                <a:ext uri="{FF2B5EF4-FFF2-40B4-BE49-F238E27FC236}">
                  <a16:creationId xmlns:a16="http://schemas.microsoft.com/office/drawing/2014/main" id="{00000000-0008-0000-0C00-000069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488950</xdr:colOff>
          <xdr:row>162</xdr:row>
          <xdr:rowOff>114300</xdr:rowOff>
        </xdr:from>
        <xdr:to>
          <xdr:col>4</xdr:col>
          <xdr:colOff>736600</xdr:colOff>
          <xdr:row>164</xdr:row>
          <xdr:rowOff>12700</xdr:rowOff>
        </xdr:to>
        <xdr:sp macro="" textlink="">
          <xdr:nvSpPr>
            <xdr:cNvPr id="11370" name="Check Box 106" hidden="1">
              <a:extLst>
                <a:ext uri="{63B3BB69-23CF-44E3-9099-C40C66FF867C}">
                  <a14:compatExt spid="_x0000_s11370"/>
                </a:ext>
                <a:ext uri="{FF2B5EF4-FFF2-40B4-BE49-F238E27FC236}">
                  <a16:creationId xmlns:a16="http://schemas.microsoft.com/office/drawing/2014/main" id="{00000000-0008-0000-0C00-00006A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488950</xdr:colOff>
          <xdr:row>166</xdr:row>
          <xdr:rowOff>12700</xdr:rowOff>
        </xdr:from>
        <xdr:to>
          <xdr:col>4</xdr:col>
          <xdr:colOff>736600</xdr:colOff>
          <xdr:row>167</xdr:row>
          <xdr:rowOff>88900</xdr:rowOff>
        </xdr:to>
        <xdr:sp macro="" textlink="">
          <xdr:nvSpPr>
            <xdr:cNvPr id="11371" name="Check Box 107" hidden="1">
              <a:extLst>
                <a:ext uri="{63B3BB69-23CF-44E3-9099-C40C66FF867C}">
                  <a14:compatExt spid="_x0000_s11371"/>
                </a:ext>
                <a:ext uri="{FF2B5EF4-FFF2-40B4-BE49-F238E27FC236}">
                  <a16:creationId xmlns:a16="http://schemas.microsoft.com/office/drawing/2014/main" id="{00000000-0008-0000-0C00-00006B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488950</xdr:colOff>
          <xdr:row>167</xdr:row>
          <xdr:rowOff>114300</xdr:rowOff>
        </xdr:from>
        <xdr:to>
          <xdr:col>4</xdr:col>
          <xdr:colOff>736600</xdr:colOff>
          <xdr:row>169</xdr:row>
          <xdr:rowOff>12700</xdr:rowOff>
        </xdr:to>
        <xdr:sp macro="" textlink="">
          <xdr:nvSpPr>
            <xdr:cNvPr id="11372" name="Check Box 108" hidden="1">
              <a:extLst>
                <a:ext uri="{63B3BB69-23CF-44E3-9099-C40C66FF867C}">
                  <a14:compatExt spid="_x0000_s11372"/>
                </a:ext>
                <a:ext uri="{FF2B5EF4-FFF2-40B4-BE49-F238E27FC236}">
                  <a16:creationId xmlns:a16="http://schemas.microsoft.com/office/drawing/2014/main" id="{00000000-0008-0000-0C00-00006C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488950</xdr:colOff>
          <xdr:row>171</xdr:row>
          <xdr:rowOff>12700</xdr:rowOff>
        </xdr:from>
        <xdr:to>
          <xdr:col>4</xdr:col>
          <xdr:colOff>736600</xdr:colOff>
          <xdr:row>172</xdr:row>
          <xdr:rowOff>88900</xdr:rowOff>
        </xdr:to>
        <xdr:sp macro="" textlink="">
          <xdr:nvSpPr>
            <xdr:cNvPr id="11373" name="Check Box 109" hidden="1">
              <a:extLst>
                <a:ext uri="{63B3BB69-23CF-44E3-9099-C40C66FF867C}">
                  <a14:compatExt spid="_x0000_s11373"/>
                </a:ext>
                <a:ext uri="{FF2B5EF4-FFF2-40B4-BE49-F238E27FC236}">
                  <a16:creationId xmlns:a16="http://schemas.microsoft.com/office/drawing/2014/main" id="{00000000-0008-0000-0C00-00006D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488950</xdr:colOff>
          <xdr:row>172</xdr:row>
          <xdr:rowOff>114300</xdr:rowOff>
        </xdr:from>
        <xdr:to>
          <xdr:col>4</xdr:col>
          <xdr:colOff>736600</xdr:colOff>
          <xdr:row>174</xdr:row>
          <xdr:rowOff>12700</xdr:rowOff>
        </xdr:to>
        <xdr:sp macro="" textlink="">
          <xdr:nvSpPr>
            <xdr:cNvPr id="11374" name="Check Box 110" hidden="1">
              <a:extLst>
                <a:ext uri="{63B3BB69-23CF-44E3-9099-C40C66FF867C}">
                  <a14:compatExt spid="_x0000_s11374"/>
                </a:ext>
                <a:ext uri="{FF2B5EF4-FFF2-40B4-BE49-F238E27FC236}">
                  <a16:creationId xmlns:a16="http://schemas.microsoft.com/office/drawing/2014/main" id="{00000000-0008-0000-0C00-00006E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488950</xdr:colOff>
          <xdr:row>173</xdr:row>
          <xdr:rowOff>114300</xdr:rowOff>
        </xdr:from>
        <xdr:to>
          <xdr:col>4</xdr:col>
          <xdr:colOff>736600</xdr:colOff>
          <xdr:row>175</xdr:row>
          <xdr:rowOff>12700</xdr:rowOff>
        </xdr:to>
        <xdr:sp macro="" textlink="">
          <xdr:nvSpPr>
            <xdr:cNvPr id="11375" name="Check Box 111" hidden="1">
              <a:extLst>
                <a:ext uri="{63B3BB69-23CF-44E3-9099-C40C66FF867C}">
                  <a14:compatExt spid="_x0000_s11375"/>
                </a:ext>
                <a:ext uri="{FF2B5EF4-FFF2-40B4-BE49-F238E27FC236}">
                  <a16:creationId xmlns:a16="http://schemas.microsoft.com/office/drawing/2014/main" id="{00000000-0008-0000-0C00-00006F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488950</xdr:colOff>
          <xdr:row>174</xdr:row>
          <xdr:rowOff>114300</xdr:rowOff>
        </xdr:from>
        <xdr:to>
          <xdr:col>4</xdr:col>
          <xdr:colOff>736600</xdr:colOff>
          <xdr:row>176</xdr:row>
          <xdr:rowOff>12700</xdr:rowOff>
        </xdr:to>
        <xdr:sp macro="" textlink="">
          <xdr:nvSpPr>
            <xdr:cNvPr id="11376" name="Check Box 112" hidden="1">
              <a:extLst>
                <a:ext uri="{63B3BB69-23CF-44E3-9099-C40C66FF867C}">
                  <a14:compatExt spid="_x0000_s11376"/>
                </a:ext>
                <a:ext uri="{FF2B5EF4-FFF2-40B4-BE49-F238E27FC236}">
                  <a16:creationId xmlns:a16="http://schemas.microsoft.com/office/drawing/2014/main" id="{00000000-0008-0000-0C00-000070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488950</xdr:colOff>
          <xdr:row>175</xdr:row>
          <xdr:rowOff>114300</xdr:rowOff>
        </xdr:from>
        <xdr:to>
          <xdr:col>4</xdr:col>
          <xdr:colOff>736600</xdr:colOff>
          <xdr:row>177</xdr:row>
          <xdr:rowOff>12700</xdr:rowOff>
        </xdr:to>
        <xdr:sp macro="" textlink="">
          <xdr:nvSpPr>
            <xdr:cNvPr id="11377" name="Check Box 113" hidden="1">
              <a:extLst>
                <a:ext uri="{63B3BB69-23CF-44E3-9099-C40C66FF867C}">
                  <a14:compatExt spid="_x0000_s11377"/>
                </a:ext>
                <a:ext uri="{FF2B5EF4-FFF2-40B4-BE49-F238E27FC236}">
                  <a16:creationId xmlns:a16="http://schemas.microsoft.com/office/drawing/2014/main" id="{00000000-0008-0000-0C00-00007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488950</xdr:colOff>
          <xdr:row>176</xdr:row>
          <xdr:rowOff>114300</xdr:rowOff>
        </xdr:from>
        <xdr:to>
          <xdr:col>4</xdr:col>
          <xdr:colOff>736600</xdr:colOff>
          <xdr:row>178</xdr:row>
          <xdr:rowOff>12700</xdr:rowOff>
        </xdr:to>
        <xdr:sp macro="" textlink="">
          <xdr:nvSpPr>
            <xdr:cNvPr id="11378" name="Check Box 114" hidden="1">
              <a:extLst>
                <a:ext uri="{63B3BB69-23CF-44E3-9099-C40C66FF867C}">
                  <a14:compatExt spid="_x0000_s11378"/>
                </a:ext>
                <a:ext uri="{FF2B5EF4-FFF2-40B4-BE49-F238E27FC236}">
                  <a16:creationId xmlns:a16="http://schemas.microsoft.com/office/drawing/2014/main" id="{00000000-0008-0000-0C00-00007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488950</xdr:colOff>
          <xdr:row>180</xdr:row>
          <xdr:rowOff>12700</xdr:rowOff>
        </xdr:from>
        <xdr:to>
          <xdr:col>4</xdr:col>
          <xdr:colOff>736600</xdr:colOff>
          <xdr:row>181</xdr:row>
          <xdr:rowOff>88900</xdr:rowOff>
        </xdr:to>
        <xdr:sp macro="" textlink="">
          <xdr:nvSpPr>
            <xdr:cNvPr id="11379" name="Check Box 115" hidden="1">
              <a:extLst>
                <a:ext uri="{63B3BB69-23CF-44E3-9099-C40C66FF867C}">
                  <a14:compatExt spid="_x0000_s11379"/>
                </a:ext>
                <a:ext uri="{FF2B5EF4-FFF2-40B4-BE49-F238E27FC236}">
                  <a16:creationId xmlns:a16="http://schemas.microsoft.com/office/drawing/2014/main" id="{00000000-0008-0000-0C00-00007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488950</xdr:colOff>
          <xdr:row>181</xdr:row>
          <xdr:rowOff>114300</xdr:rowOff>
        </xdr:from>
        <xdr:to>
          <xdr:col>4</xdr:col>
          <xdr:colOff>736600</xdr:colOff>
          <xdr:row>183</xdr:row>
          <xdr:rowOff>12700</xdr:rowOff>
        </xdr:to>
        <xdr:sp macro="" textlink="">
          <xdr:nvSpPr>
            <xdr:cNvPr id="11380" name="Check Box 116" hidden="1">
              <a:extLst>
                <a:ext uri="{63B3BB69-23CF-44E3-9099-C40C66FF867C}">
                  <a14:compatExt spid="_x0000_s11380"/>
                </a:ext>
                <a:ext uri="{FF2B5EF4-FFF2-40B4-BE49-F238E27FC236}">
                  <a16:creationId xmlns:a16="http://schemas.microsoft.com/office/drawing/2014/main" id="{00000000-0008-0000-0C00-00007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488950</xdr:colOff>
          <xdr:row>182</xdr:row>
          <xdr:rowOff>114300</xdr:rowOff>
        </xdr:from>
        <xdr:to>
          <xdr:col>4</xdr:col>
          <xdr:colOff>736600</xdr:colOff>
          <xdr:row>184</xdr:row>
          <xdr:rowOff>12700</xdr:rowOff>
        </xdr:to>
        <xdr:sp macro="" textlink="">
          <xdr:nvSpPr>
            <xdr:cNvPr id="11381" name="Check Box 117" hidden="1">
              <a:extLst>
                <a:ext uri="{63B3BB69-23CF-44E3-9099-C40C66FF867C}">
                  <a14:compatExt spid="_x0000_s11381"/>
                </a:ext>
                <a:ext uri="{FF2B5EF4-FFF2-40B4-BE49-F238E27FC236}">
                  <a16:creationId xmlns:a16="http://schemas.microsoft.com/office/drawing/2014/main" id="{00000000-0008-0000-0C00-000075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488950</xdr:colOff>
          <xdr:row>183</xdr:row>
          <xdr:rowOff>114300</xdr:rowOff>
        </xdr:from>
        <xdr:to>
          <xdr:col>4</xdr:col>
          <xdr:colOff>736600</xdr:colOff>
          <xdr:row>185</xdr:row>
          <xdr:rowOff>12700</xdr:rowOff>
        </xdr:to>
        <xdr:sp macro="" textlink="">
          <xdr:nvSpPr>
            <xdr:cNvPr id="11382" name="Check Box 118" hidden="1">
              <a:extLst>
                <a:ext uri="{63B3BB69-23CF-44E3-9099-C40C66FF867C}">
                  <a14:compatExt spid="_x0000_s11382"/>
                </a:ext>
                <a:ext uri="{FF2B5EF4-FFF2-40B4-BE49-F238E27FC236}">
                  <a16:creationId xmlns:a16="http://schemas.microsoft.com/office/drawing/2014/main" id="{00000000-0008-0000-0C00-00007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488950</xdr:colOff>
          <xdr:row>187</xdr:row>
          <xdr:rowOff>12700</xdr:rowOff>
        </xdr:from>
        <xdr:to>
          <xdr:col>4</xdr:col>
          <xdr:colOff>736600</xdr:colOff>
          <xdr:row>188</xdr:row>
          <xdr:rowOff>88900</xdr:rowOff>
        </xdr:to>
        <xdr:sp macro="" textlink="">
          <xdr:nvSpPr>
            <xdr:cNvPr id="11383" name="Check Box 119" hidden="1">
              <a:extLst>
                <a:ext uri="{63B3BB69-23CF-44E3-9099-C40C66FF867C}">
                  <a14:compatExt spid="_x0000_s11383"/>
                </a:ext>
                <a:ext uri="{FF2B5EF4-FFF2-40B4-BE49-F238E27FC236}">
                  <a16:creationId xmlns:a16="http://schemas.microsoft.com/office/drawing/2014/main" id="{00000000-0008-0000-0C00-000077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488950</xdr:colOff>
          <xdr:row>188</xdr:row>
          <xdr:rowOff>114300</xdr:rowOff>
        </xdr:from>
        <xdr:to>
          <xdr:col>4</xdr:col>
          <xdr:colOff>736600</xdr:colOff>
          <xdr:row>190</xdr:row>
          <xdr:rowOff>12700</xdr:rowOff>
        </xdr:to>
        <xdr:sp macro="" textlink="">
          <xdr:nvSpPr>
            <xdr:cNvPr id="11384" name="Check Box 120" hidden="1">
              <a:extLst>
                <a:ext uri="{63B3BB69-23CF-44E3-9099-C40C66FF867C}">
                  <a14:compatExt spid="_x0000_s11384"/>
                </a:ext>
                <a:ext uri="{FF2B5EF4-FFF2-40B4-BE49-F238E27FC236}">
                  <a16:creationId xmlns:a16="http://schemas.microsoft.com/office/drawing/2014/main" id="{00000000-0008-0000-0C00-000078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488950</xdr:colOff>
          <xdr:row>189</xdr:row>
          <xdr:rowOff>114300</xdr:rowOff>
        </xdr:from>
        <xdr:to>
          <xdr:col>4</xdr:col>
          <xdr:colOff>736600</xdr:colOff>
          <xdr:row>191</xdr:row>
          <xdr:rowOff>12700</xdr:rowOff>
        </xdr:to>
        <xdr:sp macro="" textlink="">
          <xdr:nvSpPr>
            <xdr:cNvPr id="11385" name="Check Box 121" hidden="1">
              <a:extLst>
                <a:ext uri="{63B3BB69-23CF-44E3-9099-C40C66FF867C}">
                  <a14:compatExt spid="_x0000_s11385"/>
                </a:ext>
                <a:ext uri="{FF2B5EF4-FFF2-40B4-BE49-F238E27FC236}">
                  <a16:creationId xmlns:a16="http://schemas.microsoft.com/office/drawing/2014/main" id="{00000000-0008-0000-0C00-000079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488950</xdr:colOff>
          <xdr:row>193</xdr:row>
          <xdr:rowOff>12700</xdr:rowOff>
        </xdr:from>
        <xdr:to>
          <xdr:col>4</xdr:col>
          <xdr:colOff>736600</xdr:colOff>
          <xdr:row>194</xdr:row>
          <xdr:rowOff>88900</xdr:rowOff>
        </xdr:to>
        <xdr:sp macro="" textlink="">
          <xdr:nvSpPr>
            <xdr:cNvPr id="11386" name="Check Box 122" hidden="1">
              <a:extLst>
                <a:ext uri="{63B3BB69-23CF-44E3-9099-C40C66FF867C}">
                  <a14:compatExt spid="_x0000_s11386"/>
                </a:ext>
                <a:ext uri="{FF2B5EF4-FFF2-40B4-BE49-F238E27FC236}">
                  <a16:creationId xmlns:a16="http://schemas.microsoft.com/office/drawing/2014/main" id="{00000000-0008-0000-0C00-00007A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488950</xdr:colOff>
          <xdr:row>194</xdr:row>
          <xdr:rowOff>114300</xdr:rowOff>
        </xdr:from>
        <xdr:to>
          <xdr:col>4</xdr:col>
          <xdr:colOff>736600</xdr:colOff>
          <xdr:row>196</xdr:row>
          <xdr:rowOff>12700</xdr:rowOff>
        </xdr:to>
        <xdr:sp macro="" textlink="">
          <xdr:nvSpPr>
            <xdr:cNvPr id="11387" name="Check Box 123" hidden="1">
              <a:extLst>
                <a:ext uri="{63B3BB69-23CF-44E3-9099-C40C66FF867C}">
                  <a14:compatExt spid="_x0000_s11387"/>
                </a:ext>
                <a:ext uri="{FF2B5EF4-FFF2-40B4-BE49-F238E27FC236}">
                  <a16:creationId xmlns:a16="http://schemas.microsoft.com/office/drawing/2014/main" id="{00000000-0008-0000-0C00-00007B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488950</xdr:colOff>
          <xdr:row>195</xdr:row>
          <xdr:rowOff>114300</xdr:rowOff>
        </xdr:from>
        <xdr:to>
          <xdr:col>4</xdr:col>
          <xdr:colOff>736600</xdr:colOff>
          <xdr:row>197</xdr:row>
          <xdr:rowOff>12700</xdr:rowOff>
        </xdr:to>
        <xdr:sp macro="" textlink="">
          <xdr:nvSpPr>
            <xdr:cNvPr id="11388" name="Check Box 124" hidden="1">
              <a:extLst>
                <a:ext uri="{63B3BB69-23CF-44E3-9099-C40C66FF867C}">
                  <a14:compatExt spid="_x0000_s11388"/>
                </a:ext>
                <a:ext uri="{FF2B5EF4-FFF2-40B4-BE49-F238E27FC236}">
                  <a16:creationId xmlns:a16="http://schemas.microsoft.com/office/drawing/2014/main" id="{00000000-0008-0000-0C00-00007C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488950</xdr:colOff>
          <xdr:row>199</xdr:row>
          <xdr:rowOff>12700</xdr:rowOff>
        </xdr:from>
        <xdr:to>
          <xdr:col>4</xdr:col>
          <xdr:colOff>736600</xdr:colOff>
          <xdr:row>200</xdr:row>
          <xdr:rowOff>88900</xdr:rowOff>
        </xdr:to>
        <xdr:sp macro="" textlink="">
          <xdr:nvSpPr>
            <xdr:cNvPr id="11389" name="Check Box 125" hidden="1">
              <a:extLst>
                <a:ext uri="{63B3BB69-23CF-44E3-9099-C40C66FF867C}">
                  <a14:compatExt spid="_x0000_s11389"/>
                </a:ext>
                <a:ext uri="{FF2B5EF4-FFF2-40B4-BE49-F238E27FC236}">
                  <a16:creationId xmlns:a16="http://schemas.microsoft.com/office/drawing/2014/main" id="{00000000-0008-0000-0C00-00007D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488950</xdr:colOff>
          <xdr:row>200</xdr:row>
          <xdr:rowOff>114300</xdr:rowOff>
        </xdr:from>
        <xdr:to>
          <xdr:col>4</xdr:col>
          <xdr:colOff>736600</xdr:colOff>
          <xdr:row>202</xdr:row>
          <xdr:rowOff>12700</xdr:rowOff>
        </xdr:to>
        <xdr:sp macro="" textlink="">
          <xdr:nvSpPr>
            <xdr:cNvPr id="11390" name="Check Box 126" hidden="1">
              <a:extLst>
                <a:ext uri="{63B3BB69-23CF-44E3-9099-C40C66FF867C}">
                  <a14:compatExt spid="_x0000_s11390"/>
                </a:ext>
                <a:ext uri="{FF2B5EF4-FFF2-40B4-BE49-F238E27FC236}">
                  <a16:creationId xmlns:a16="http://schemas.microsoft.com/office/drawing/2014/main" id="{00000000-0008-0000-0C00-00007E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488950</xdr:colOff>
          <xdr:row>201</xdr:row>
          <xdr:rowOff>114300</xdr:rowOff>
        </xdr:from>
        <xdr:to>
          <xdr:col>4</xdr:col>
          <xdr:colOff>736600</xdr:colOff>
          <xdr:row>203</xdr:row>
          <xdr:rowOff>12700</xdr:rowOff>
        </xdr:to>
        <xdr:sp macro="" textlink="">
          <xdr:nvSpPr>
            <xdr:cNvPr id="11391" name="Check Box 127" hidden="1">
              <a:extLst>
                <a:ext uri="{63B3BB69-23CF-44E3-9099-C40C66FF867C}">
                  <a14:compatExt spid="_x0000_s11391"/>
                </a:ext>
                <a:ext uri="{FF2B5EF4-FFF2-40B4-BE49-F238E27FC236}">
                  <a16:creationId xmlns:a16="http://schemas.microsoft.com/office/drawing/2014/main" id="{00000000-0008-0000-0C00-00007F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488950</xdr:colOff>
          <xdr:row>202</xdr:row>
          <xdr:rowOff>114300</xdr:rowOff>
        </xdr:from>
        <xdr:to>
          <xdr:col>4</xdr:col>
          <xdr:colOff>736600</xdr:colOff>
          <xdr:row>204</xdr:row>
          <xdr:rowOff>12700</xdr:rowOff>
        </xdr:to>
        <xdr:sp macro="" textlink="">
          <xdr:nvSpPr>
            <xdr:cNvPr id="11392" name="Check Box 128" hidden="1">
              <a:extLst>
                <a:ext uri="{63B3BB69-23CF-44E3-9099-C40C66FF867C}">
                  <a14:compatExt spid="_x0000_s11392"/>
                </a:ext>
                <a:ext uri="{FF2B5EF4-FFF2-40B4-BE49-F238E27FC236}">
                  <a16:creationId xmlns:a16="http://schemas.microsoft.com/office/drawing/2014/main" id="{00000000-0008-0000-0C00-000080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488950</xdr:colOff>
          <xdr:row>203</xdr:row>
          <xdr:rowOff>114300</xdr:rowOff>
        </xdr:from>
        <xdr:to>
          <xdr:col>4</xdr:col>
          <xdr:colOff>736600</xdr:colOff>
          <xdr:row>205</xdr:row>
          <xdr:rowOff>12700</xdr:rowOff>
        </xdr:to>
        <xdr:sp macro="" textlink="">
          <xdr:nvSpPr>
            <xdr:cNvPr id="11393" name="Check Box 129" hidden="1">
              <a:extLst>
                <a:ext uri="{63B3BB69-23CF-44E3-9099-C40C66FF867C}">
                  <a14:compatExt spid="_x0000_s11393"/>
                </a:ext>
                <a:ext uri="{FF2B5EF4-FFF2-40B4-BE49-F238E27FC236}">
                  <a16:creationId xmlns:a16="http://schemas.microsoft.com/office/drawing/2014/main" id="{00000000-0008-0000-0C00-00008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488950</xdr:colOff>
          <xdr:row>207</xdr:row>
          <xdr:rowOff>12700</xdr:rowOff>
        </xdr:from>
        <xdr:to>
          <xdr:col>4</xdr:col>
          <xdr:colOff>736600</xdr:colOff>
          <xdr:row>208</xdr:row>
          <xdr:rowOff>88900</xdr:rowOff>
        </xdr:to>
        <xdr:sp macro="" textlink="">
          <xdr:nvSpPr>
            <xdr:cNvPr id="11394" name="Check Box 130" hidden="1">
              <a:extLst>
                <a:ext uri="{63B3BB69-23CF-44E3-9099-C40C66FF867C}">
                  <a14:compatExt spid="_x0000_s11394"/>
                </a:ext>
                <a:ext uri="{FF2B5EF4-FFF2-40B4-BE49-F238E27FC236}">
                  <a16:creationId xmlns:a16="http://schemas.microsoft.com/office/drawing/2014/main" id="{00000000-0008-0000-0C00-00008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488950</xdr:colOff>
          <xdr:row>208</xdr:row>
          <xdr:rowOff>114300</xdr:rowOff>
        </xdr:from>
        <xdr:to>
          <xdr:col>4</xdr:col>
          <xdr:colOff>736600</xdr:colOff>
          <xdr:row>210</xdr:row>
          <xdr:rowOff>12700</xdr:rowOff>
        </xdr:to>
        <xdr:sp macro="" textlink="">
          <xdr:nvSpPr>
            <xdr:cNvPr id="11395" name="Check Box 131" hidden="1">
              <a:extLst>
                <a:ext uri="{63B3BB69-23CF-44E3-9099-C40C66FF867C}">
                  <a14:compatExt spid="_x0000_s11395"/>
                </a:ext>
                <a:ext uri="{FF2B5EF4-FFF2-40B4-BE49-F238E27FC236}">
                  <a16:creationId xmlns:a16="http://schemas.microsoft.com/office/drawing/2014/main" id="{00000000-0008-0000-0C00-00008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3</xdr:col>
      <xdr:colOff>1190625</xdr:colOff>
      <xdr:row>2</xdr:row>
      <xdr:rowOff>0</xdr:rowOff>
    </xdr:from>
    <xdr:to>
      <xdr:col>3</xdr:col>
      <xdr:colOff>1362075</xdr:colOff>
      <xdr:row>2</xdr:row>
      <xdr:rowOff>0</xdr:rowOff>
    </xdr:to>
    <xdr:sp macro="" textlink="">
      <xdr:nvSpPr>
        <xdr:cNvPr id="2" name="Rectangle 4">
          <a:extLst>
            <a:ext uri="{FF2B5EF4-FFF2-40B4-BE49-F238E27FC236}">
              <a16:creationId xmlns:a16="http://schemas.microsoft.com/office/drawing/2014/main" id="{00000000-0008-0000-1000-000002000000}"/>
            </a:ext>
          </a:extLst>
        </xdr:cNvPr>
        <xdr:cNvSpPr>
          <a:spLocks noChangeArrowheads="1"/>
        </xdr:cNvSpPr>
      </xdr:nvSpPr>
      <xdr:spPr bwMode="auto">
        <a:xfrm>
          <a:off x="1962150" y="638175"/>
          <a:ext cx="17145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1190625</xdr:colOff>
      <xdr:row>2</xdr:row>
      <xdr:rowOff>0</xdr:rowOff>
    </xdr:from>
    <xdr:to>
      <xdr:col>3</xdr:col>
      <xdr:colOff>1362075</xdr:colOff>
      <xdr:row>2</xdr:row>
      <xdr:rowOff>0</xdr:rowOff>
    </xdr:to>
    <xdr:sp macro="" textlink="">
      <xdr:nvSpPr>
        <xdr:cNvPr id="3" name="Rectangle 5">
          <a:extLst>
            <a:ext uri="{FF2B5EF4-FFF2-40B4-BE49-F238E27FC236}">
              <a16:creationId xmlns:a16="http://schemas.microsoft.com/office/drawing/2014/main" id="{00000000-0008-0000-1000-000003000000}"/>
            </a:ext>
          </a:extLst>
        </xdr:cNvPr>
        <xdr:cNvSpPr>
          <a:spLocks noChangeArrowheads="1"/>
        </xdr:cNvSpPr>
      </xdr:nvSpPr>
      <xdr:spPr bwMode="auto">
        <a:xfrm>
          <a:off x="1962150" y="638175"/>
          <a:ext cx="17145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1190625</xdr:colOff>
      <xdr:row>2</xdr:row>
      <xdr:rowOff>0</xdr:rowOff>
    </xdr:from>
    <xdr:to>
      <xdr:col>3</xdr:col>
      <xdr:colOff>1362075</xdr:colOff>
      <xdr:row>2</xdr:row>
      <xdr:rowOff>0</xdr:rowOff>
    </xdr:to>
    <xdr:sp macro="" textlink="">
      <xdr:nvSpPr>
        <xdr:cNvPr id="4" name="Rectangle 6">
          <a:extLst>
            <a:ext uri="{FF2B5EF4-FFF2-40B4-BE49-F238E27FC236}">
              <a16:creationId xmlns:a16="http://schemas.microsoft.com/office/drawing/2014/main" id="{00000000-0008-0000-1000-000004000000}"/>
            </a:ext>
          </a:extLst>
        </xdr:cNvPr>
        <xdr:cNvSpPr>
          <a:spLocks noChangeArrowheads="1"/>
        </xdr:cNvSpPr>
      </xdr:nvSpPr>
      <xdr:spPr bwMode="auto">
        <a:xfrm>
          <a:off x="1962150" y="638175"/>
          <a:ext cx="17145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 Type="http://schemas.openxmlformats.org/officeDocument/2006/relationships/ctrlProp" Target="../ctrlProps/ctrlProp4.xml"/><Relationship Id="rId71" Type="http://schemas.openxmlformats.org/officeDocument/2006/relationships/ctrlProp" Target="../ctrlProps/ctrlProp68.xml"/><Relationship Id="rId2" Type="http://schemas.openxmlformats.org/officeDocument/2006/relationships/drawing" Target="../drawings/drawing2.xml"/><Relationship Id="rId16" Type="http://schemas.openxmlformats.org/officeDocument/2006/relationships/ctrlProp" Target="../ctrlProps/ctrlProp13.xml"/><Relationship Id="rId29" Type="http://schemas.openxmlformats.org/officeDocument/2006/relationships/ctrlProp" Target="../ctrlProps/ctrlProp26.xml"/><Relationship Id="rId1" Type="http://schemas.openxmlformats.org/officeDocument/2006/relationships/printerSettings" Target="../printerSettings/printerSettings1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s>
</file>

<file path=xl/worksheets/_rels/sheet13.xml.rels><?xml version="1.0" encoding="UTF-8" standalone="yes"?>
<Relationships xmlns="http://schemas.openxmlformats.org/package/2006/relationships"><Relationship Id="rId26" Type="http://schemas.openxmlformats.org/officeDocument/2006/relationships/ctrlProp" Target="../ctrlProps/ctrlProp91.xml"/><Relationship Id="rId117" Type="http://schemas.openxmlformats.org/officeDocument/2006/relationships/ctrlProp" Target="../ctrlProps/ctrlProp182.xml"/><Relationship Id="rId21" Type="http://schemas.openxmlformats.org/officeDocument/2006/relationships/ctrlProp" Target="../ctrlProps/ctrlProp86.xml"/><Relationship Id="rId42" Type="http://schemas.openxmlformats.org/officeDocument/2006/relationships/ctrlProp" Target="../ctrlProps/ctrlProp107.xml"/><Relationship Id="rId47" Type="http://schemas.openxmlformats.org/officeDocument/2006/relationships/ctrlProp" Target="../ctrlProps/ctrlProp112.xml"/><Relationship Id="rId63" Type="http://schemas.openxmlformats.org/officeDocument/2006/relationships/ctrlProp" Target="../ctrlProps/ctrlProp128.xml"/><Relationship Id="rId68" Type="http://schemas.openxmlformats.org/officeDocument/2006/relationships/ctrlProp" Target="../ctrlProps/ctrlProp133.xml"/><Relationship Id="rId84" Type="http://schemas.openxmlformats.org/officeDocument/2006/relationships/ctrlProp" Target="../ctrlProps/ctrlProp149.xml"/><Relationship Id="rId89" Type="http://schemas.openxmlformats.org/officeDocument/2006/relationships/ctrlProp" Target="../ctrlProps/ctrlProp154.xml"/><Relationship Id="rId112" Type="http://schemas.openxmlformats.org/officeDocument/2006/relationships/ctrlProp" Target="../ctrlProps/ctrlProp177.xml"/><Relationship Id="rId133" Type="http://schemas.openxmlformats.org/officeDocument/2006/relationships/ctrlProp" Target="../ctrlProps/ctrlProp198.xml"/><Relationship Id="rId16" Type="http://schemas.openxmlformats.org/officeDocument/2006/relationships/ctrlProp" Target="../ctrlProps/ctrlProp81.xml"/><Relationship Id="rId107" Type="http://schemas.openxmlformats.org/officeDocument/2006/relationships/ctrlProp" Target="../ctrlProps/ctrlProp172.xml"/><Relationship Id="rId11" Type="http://schemas.openxmlformats.org/officeDocument/2006/relationships/ctrlProp" Target="../ctrlProps/ctrlProp76.xml"/><Relationship Id="rId32" Type="http://schemas.openxmlformats.org/officeDocument/2006/relationships/ctrlProp" Target="../ctrlProps/ctrlProp97.xml"/><Relationship Id="rId37" Type="http://schemas.openxmlformats.org/officeDocument/2006/relationships/ctrlProp" Target="../ctrlProps/ctrlProp102.xml"/><Relationship Id="rId53" Type="http://schemas.openxmlformats.org/officeDocument/2006/relationships/ctrlProp" Target="../ctrlProps/ctrlProp118.xml"/><Relationship Id="rId58" Type="http://schemas.openxmlformats.org/officeDocument/2006/relationships/ctrlProp" Target="../ctrlProps/ctrlProp123.xml"/><Relationship Id="rId74" Type="http://schemas.openxmlformats.org/officeDocument/2006/relationships/ctrlProp" Target="../ctrlProps/ctrlProp139.xml"/><Relationship Id="rId79" Type="http://schemas.openxmlformats.org/officeDocument/2006/relationships/ctrlProp" Target="../ctrlProps/ctrlProp144.xml"/><Relationship Id="rId102" Type="http://schemas.openxmlformats.org/officeDocument/2006/relationships/ctrlProp" Target="../ctrlProps/ctrlProp167.xml"/><Relationship Id="rId123" Type="http://schemas.openxmlformats.org/officeDocument/2006/relationships/ctrlProp" Target="../ctrlProps/ctrlProp188.xml"/><Relationship Id="rId128" Type="http://schemas.openxmlformats.org/officeDocument/2006/relationships/ctrlProp" Target="../ctrlProps/ctrlProp193.xml"/><Relationship Id="rId5" Type="http://schemas.openxmlformats.org/officeDocument/2006/relationships/ctrlProp" Target="../ctrlProps/ctrlProp70.xml"/><Relationship Id="rId90" Type="http://schemas.openxmlformats.org/officeDocument/2006/relationships/ctrlProp" Target="../ctrlProps/ctrlProp155.xml"/><Relationship Id="rId95" Type="http://schemas.openxmlformats.org/officeDocument/2006/relationships/ctrlProp" Target="../ctrlProps/ctrlProp160.xml"/><Relationship Id="rId14" Type="http://schemas.openxmlformats.org/officeDocument/2006/relationships/ctrlProp" Target="../ctrlProps/ctrlProp79.xml"/><Relationship Id="rId22" Type="http://schemas.openxmlformats.org/officeDocument/2006/relationships/ctrlProp" Target="../ctrlProps/ctrlProp87.xml"/><Relationship Id="rId27" Type="http://schemas.openxmlformats.org/officeDocument/2006/relationships/ctrlProp" Target="../ctrlProps/ctrlProp92.xml"/><Relationship Id="rId30" Type="http://schemas.openxmlformats.org/officeDocument/2006/relationships/ctrlProp" Target="../ctrlProps/ctrlProp95.xml"/><Relationship Id="rId35" Type="http://schemas.openxmlformats.org/officeDocument/2006/relationships/ctrlProp" Target="../ctrlProps/ctrlProp100.xml"/><Relationship Id="rId43" Type="http://schemas.openxmlformats.org/officeDocument/2006/relationships/ctrlProp" Target="../ctrlProps/ctrlProp108.xml"/><Relationship Id="rId48" Type="http://schemas.openxmlformats.org/officeDocument/2006/relationships/ctrlProp" Target="../ctrlProps/ctrlProp113.xml"/><Relationship Id="rId56" Type="http://schemas.openxmlformats.org/officeDocument/2006/relationships/ctrlProp" Target="../ctrlProps/ctrlProp121.xml"/><Relationship Id="rId64" Type="http://schemas.openxmlformats.org/officeDocument/2006/relationships/ctrlProp" Target="../ctrlProps/ctrlProp129.xml"/><Relationship Id="rId69" Type="http://schemas.openxmlformats.org/officeDocument/2006/relationships/ctrlProp" Target="../ctrlProps/ctrlProp134.xml"/><Relationship Id="rId77" Type="http://schemas.openxmlformats.org/officeDocument/2006/relationships/ctrlProp" Target="../ctrlProps/ctrlProp142.xml"/><Relationship Id="rId100" Type="http://schemas.openxmlformats.org/officeDocument/2006/relationships/ctrlProp" Target="../ctrlProps/ctrlProp165.xml"/><Relationship Id="rId105" Type="http://schemas.openxmlformats.org/officeDocument/2006/relationships/ctrlProp" Target="../ctrlProps/ctrlProp170.xml"/><Relationship Id="rId113" Type="http://schemas.openxmlformats.org/officeDocument/2006/relationships/ctrlProp" Target="../ctrlProps/ctrlProp178.xml"/><Relationship Id="rId118" Type="http://schemas.openxmlformats.org/officeDocument/2006/relationships/ctrlProp" Target="../ctrlProps/ctrlProp183.xml"/><Relationship Id="rId126" Type="http://schemas.openxmlformats.org/officeDocument/2006/relationships/ctrlProp" Target="../ctrlProps/ctrlProp191.xml"/><Relationship Id="rId134" Type="http://schemas.openxmlformats.org/officeDocument/2006/relationships/ctrlProp" Target="../ctrlProps/ctrlProp199.xml"/><Relationship Id="rId8" Type="http://schemas.openxmlformats.org/officeDocument/2006/relationships/ctrlProp" Target="../ctrlProps/ctrlProp73.xml"/><Relationship Id="rId51" Type="http://schemas.openxmlformats.org/officeDocument/2006/relationships/ctrlProp" Target="../ctrlProps/ctrlProp116.xml"/><Relationship Id="rId72" Type="http://schemas.openxmlformats.org/officeDocument/2006/relationships/ctrlProp" Target="../ctrlProps/ctrlProp137.xml"/><Relationship Id="rId80" Type="http://schemas.openxmlformats.org/officeDocument/2006/relationships/ctrlProp" Target="../ctrlProps/ctrlProp145.xml"/><Relationship Id="rId85" Type="http://schemas.openxmlformats.org/officeDocument/2006/relationships/ctrlProp" Target="../ctrlProps/ctrlProp150.xml"/><Relationship Id="rId93" Type="http://schemas.openxmlformats.org/officeDocument/2006/relationships/ctrlProp" Target="../ctrlProps/ctrlProp158.xml"/><Relationship Id="rId98" Type="http://schemas.openxmlformats.org/officeDocument/2006/relationships/ctrlProp" Target="../ctrlProps/ctrlProp163.xml"/><Relationship Id="rId121" Type="http://schemas.openxmlformats.org/officeDocument/2006/relationships/ctrlProp" Target="../ctrlProps/ctrlProp186.xml"/><Relationship Id="rId3" Type="http://schemas.openxmlformats.org/officeDocument/2006/relationships/vmlDrawing" Target="../drawings/vmlDrawing2.vml"/><Relationship Id="rId12" Type="http://schemas.openxmlformats.org/officeDocument/2006/relationships/ctrlProp" Target="../ctrlProps/ctrlProp77.xml"/><Relationship Id="rId17" Type="http://schemas.openxmlformats.org/officeDocument/2006/relationships/ctrlProp" Target="../ctrlProps/ctrlProp82.xml"/><Relationship Id="rId25" Type="http://schemas.openxmlformats.org/officeDocument/2006/relationships/ctrlProp" Target="../ctrlProps/ctrlProp90.xml"/><Relationship Id="rId33" Type="http://schemas.openxmlformats.org/officeDocument/2006/relationships/ctrlProp" Target="../ctrlProps/ctrlProp98.xml"/><Relationship Id="rId38" Type="http://schemas.openxmlformats.org/officeDocument/2006/relationships/ctrlProp" Target="../ctrlProps/ctrlProp103.xml"/><Relationship Id="rId46" Type="http://schemas.openxmlformats.org/officeDocument/2006/relationships/ctrlProp" Target="../ctrlProps/ctrlProp111.xml"/><Relationship Id="rId59" Type="http://schemas.openxmlformats.org/officeDocument/2006/relationships/ctrlProp" Target="../ctrlProps/ctrlProp124.xml"/><Relationship Id="rId67" Type="http://schemas.openxmlformats.org/officeDocument/2006/relationships/ctrlProp" Target="../ctrlProps/ctrlProp132.xml"/><Relationship Id="rId103" Type="http://schemas.openxmlformats.org/officeDocument/2006/relationships/ctrlProp" Target="../ctrlProps/ctrlProp168.xml"/><Relationship Id="rId108" Type="http://schemas.openxmlformats.org/officeDocument/2006/relationships/ctrlProp" Target="../ctrlProps/ctrlProp173.xml"/><Relationship Id="rId116" Type="http://schemas.openxmlformats.org/officeDocument/2006/relationships/ctrlProp" Target="../ctrlProps/ctrlProp181.xml"/><Relationship Id="rId124" Type="http://schemas.openxmlformats.org/officeDocument/2006/relationships/ctrlProp" Target="../ctrlProps/ctrlProp189.xml"/><Relationship Id="rId129" Type="http://schemas.openxmlformats.org/officeDocument/2006/relationships/ctrlProp" Target="../ctrlProps/ctrlProp194.xml"/><Relationship Id="rId20" Type="http://schemas.openxmlformats.org/officeDocument/2006/relationships/ctrlProp" Target="../ctrlProps/ctrlProp85.xml"/><Relationship Id="rId41" Type="http://schemas.openxmlformats.org/officeDocument/2006/relationships/ctrlProp" Target="../ctrlProps/ctrlProp106.xml"/><Relationship Id="rId54" Type="http://schemas.openxmlformats.org/officeDocument/2006/relationships/ctrlProp" Target="../ctrlProps/ctrlProp119.xml"/><Relationship Id="rId62" Type="http://schemas.openxmlformats.org/officeDocument/2006/relationships/ctrlProp" Target="../ctrlProps/ctrlProp127.xml"/><Relationship Id="rId70" Type="http://schemas.openxmlformats.org/officeDocument/2006/relationships/ctrlProp" Target="../ctrlProps/ctrlProp135.xml"/><Relationship Id="rId75" Type="http://schemas.openxmlformats.org/officeDocument/2006/relationships/ctrlProp" Target="../ctrlProps/ctrlProp140.xml"/><Relationship Id="rId83" Type="http://schemas.openxmlformats.org/officeDocument/2006/relationships/ctrlProp" Target="../ctrlProps/ctrlProp148.xml"/><Relationship Id="rId88" Type="http://schemas.openxmlformats.org/officeDocument/2006/relationships/ctrlProp" Target="../ctrlProps/ctrlProp153.xml"/><Relationship Id="rId91" Type="http://schemas.openxmlformats.org/officeDocument/2006/relationships/ctrlProp" Target="../ctrlProps/ctrlProp156.xml"/><Relationship Id="rId96" Type="http://schemas.openxmlformats.org/officeDocument/2006/relationships/ctrlProp" Target="../ctrlProps/ctrlProp161.xml"/><Relationship Id="rId111" Type="http://schemas.openxmlformats.org/officeDocument/2006/relationships/ctrlProp" Target="../ctrlProps/ctrlProp176.xml"/><Relationship Id="rId132" Type="http://schemas.openxmlformats.org/officeDocument/2006/relationships/ctrlProp" Target="../ctrlProps/ctrlProp197.xml"/><Relationship Id="rId1" Type="http://schemas.openxmlformats.org/officeDocument/2006/relationships/printerSettings" Target="../printerSettings/printerSettings12.bin"/><Relationship Id="rId6" Type="http://schemas.openxmlformats.org/officeDocument/2006/relationships/ctrlProp" Target="../ctrlProps/ctrlProp71.xml"/><Relationship Id="rId15" Type="http://schemas.openxmlformats.org/officeDocument/2006/relationships/ctrlProp" Target="../ctrlProps/ctrlProp80.xml"/><Relationship Id="rId23" Type="http://schemas.openxmlformats.org/officeDocument/2006/relationships/ctrlProp" Target="../ctrlProps/ctrlProp88.xml"/><Relationship Id="rId28" Type="http://schemas.openxmlformats.org/officeDocument/2006/relationships/ctrlProp" Target="../ctrlProps/ctrlProp93.xml"/><Relationship Id="rId36" Type="http://schemas.openxmlformats.org/officeDocument/2006/relationships/ctrlProp" Target="../ctrlProps/ctrlProp101.xml"/><Relationship Id="rId49" Type="http://schemas.openxmlformats.org/officeDocument/2006/relationships/ctrlProp" Target="../ctrlProps/ctrlProp114.xml"/><Relationship Id="rId57" Type="http://schemas.openxmlformats.org/officeDocument/2006/relationships/ctrlProp" Target="../ctrlProps/ctrlProp122.xml"/><Relationship Id="rId106" Type="http://schemas.openxmlformats.org/officeDocument/2006/relationships/ctrlProp" Target="../ctrlProps/ctrlProp171.xml"/><Relationship Id="rId114" Type="http://schemas.openxmlformats.org/officeDocument/2006/relationships/ctrlProp" Target="../ctrlProps/ctrlProp179.xml"/><Relationship Id="rId119" Type="http://schemas.openxmlformats.org/officeDocument/2006/relationships/ctrlProp" Target="../ctrlProps/ctrlProp184.xml"/><Relationship Id="rId127" Type="http://schemas.openxmlformats.org/officeDocument/2006/relationships/ctrlProp" Target="../ctrlProps/ctrlProp192.xml"/><Relationship Id="rId10" Type="http://schemas.openxmlformats.org/officeDocument/2006/relationships/ctrlProp" Target="../ctrlProps/ctrlProp75.xml"/><Relationship Id="rId31" Type="http://schemas.openxmlformats.org/officeDocument/2006/relationships/ctrlProp" Target="../ctrlProps/ctrlProp96.xml"/><Relationship Id="rId44" Type="http://schemas.openxmlformats.org/officeDocument/2006/relationships/ctrlProp" Target="../ctrlProps/ctrlProp109.xml"/><Relationship Id="rId52" Type="http://schemas.openxmlformats.org/officeDocument/2006/relationships/ctrlProp" Target="../ctrlProps/ctrlProp117.xml"/><Relationship Id="rId60" Type="http://schemas.openxmlformats.org/officeDocument/2006/relationships/ctrlProp" Target="../ctrlProps/ctrlProp125.xml"/><Relationship Id="rId65" Type="http://schemas.openxmlformats.org/officeDocument/2006/relationships/ctrlProp" Target="../ctrlProps/ctrlProp130.xml"/><Relationship Id="rId73" Type="http://schemas.openxmlformats.org/officeDocument/2006/relationships/ctrlProp" Target="../ctrlProps/ctrlProp138.xml"/><Relationship Id="rId78" Type="http://schemas.openxmlformats.org/officeDocument/2006/relationships/ctrlProp" Target="../ctrlProps/ctrlProp143.xml"/><Relationship Id="rId81" Type="http://schemas.openxmlformats.org/officeDocument/2006/relationships/ctrlProp" Target="../ctrlProps/ctrlProp146.xml"/><Relationship Id="rId86" Type="http://schemas.openxmlformats.org/officeDocument/2006/relationships/ctrlProp" Target="../ctrlProps/ctrlProp151.xml"/><Relationship Id="rId94" Type="http://schemas.openxmlformats.org/officeDocument/2006/relationships/ctrlProp" Target="../ctrlProps/ctrlProp159.xml"/><Relationship Id="rId99" Type="http://schemas.openxmlformats.org/officeDocument/2006/relationships/ctrlProp" Target="../ctrlProps/ctrlProp164.xml"/><Relationship Id="rId101" Type="http://schemas.openxmlformats.org/officeDocument/2006/relationships/ctrlProp" Target="../ctrlProps/ctrlProp166.xml"/><Relationship Id="rId122" Type="http://schemas.openxmlformats.org/officeDocument/2006/relationships/ctrlProp" Target="../ctrlProps/ctrlProp187.xml"/><Relationship Id="rId130" Type="http://schemas.openxmlformats.org/officeDocument/2006/relationships/ctrlProp" Target="../ctrlProps/ctrlProp195.xml"/><Relationship Id="rId4" Type="http://schemas.openxmlformats.org/officeDocument/2006/relationships/ctrlProp" Target="../ctrlProps/ctrlProp69.xml"/><Relationship Id="rId9" Type="http://schemas.openxmlformats.org/officeDocument/2006/relationships/ctrlProp" Target="../ctrlProps/ctrlProp74.xml"/><Relationship Id="rId13" Type="http://schemas.openxmlformats.org/officeDocument/2006/relationships/ctrlProp" Target="../ctrlProps/ctrlProp78.xml"/><Relationship Id="rId18" Type="http://schemas.openxmlformats.org/officeDocument/2006/relationships/ctrlProp" Target="../ctrlProps/ctrlProp83.xml"/><Relationship Id="rId39" Type="http://schemas.openxmlformats.org/officeDocument/2006/relationships/ctrlProp" Target="../ctrlProps/ctrlProp104.xml"/><Relationship Id="rId109" Type="http://schemas.openxmlformats.org/officeDocument/2006/relationships/ctrlProp" Target="../ctrlProps/ctrlProp174.xml"/><Relationship Id="rId34" Type="http://schemas.openxmlformats.org/officeDocument/2006/relationships/ctrlProp" Target="../ctrlProps/ctrlProp99.xml"/><Relationship Id="rId50" Type="http://schemas.openxmlformats.org/officeDocument/2006/relationships/ctrlProp" Target="../ctrlProps/ctrlProp115.xml"/><Relationship Id="rId55" Type="http://schemas.openxmlformats.org/officeDocument/2006/relationships/ctrlProp" Target="../ctrlProps/ctrlProp120.xml"/><Relationship Id="rId76" Type="http://schemas.openxmlformats.org/officeDocument/2006/relationships/ctrlProp" Target="../ctrlProps/ctrlProp141.xml"/><Relationship Id="rId97" Type="http://schemas.openxmlformats.org/officeDocument/2006/relationships/ctrlProp" Target="../ctrlProps/ctrlProp162.xml"/><Relationship Id="rId104" Type="http://schemas.openxmlformats.org/officeDocument/2006/relationships/ctrlProp" Target="../ctrlProps/ctrlProp169.xml"/><Relationship Id="rId120" Type="http://schemas.openxmlformats.org/officeDocument/2006/relationships/ctrlProp" Target="../ctrlProps/ctrlProp185.xml"/><Relationship Id="rId125" Type="http://schemas.openxmlformats.org/officeDocument/2006/relationships/ctrlProp" Target="../ctrlProps/ctrlProp190.xml"/><Relationship Id="rId7" Type="http://schemas.openxmlformats.org/officeDocument/2006/relationships/ctrlProp" Target="../ctrlProps/ctrlProp72.xml"/><Relationship Id="rId71" Type="http://schemas.openxmlformats.org/officeDocument/2006/relationships/ctrlProp" Target="../ctrlProps/ctrlProp136.xml"/><Relationship Id="rId92" Type="http://schemas.openxmlformats.org/officeDocument/2006/relationships/ctrlProp" Target="../ctrlProps/ctrlProp157.xml"/><Relationship Id="rId2" Type="http://schemas.openxmlformats.org/officeDocument/2006/relationships/drawing" Target="../drawings/drawing3.xml"/><Relationship Id="rId29" Type="http://schemas.openxmlformats.org/officeDocument/2006/relationships/ctrlProp" Target="../ctrlProps/ctrlProp94.xml"/><Relationship Id="rId24" Type="http://schemas.openxmlformats.org/officeDocument/2006/relationships/ctrlProp" Target="../ctrlProps/ctrlProp89.xml"/><Relationship Id="rId40" Type="http://schemas.openxmlformats.org/officeDocument/2006/relationships/ctrlProp" Target="../ctrlProps/ctrlProp105.xml"/><Relationship Id="rId45" Type="http://schemas.openxmlformats.org/officeDocument/2006/relationships/ctrlProp" Target="../ctrlProps/ctrlProp110.xml"/><Relationship Id="rId66" Type="http://schemas.openxmlformats.org/officeDocument/2006/relationships/ctrlProp" Target="../ctrlProps/ctrlProp131.xml"/><Relationship Id="rId87" Type="http://schemas.openxmlformats.org/officeDocument/2006/relationships/ctrlProp" Target="../ctrlProps/ctrlProp152.xml"/><Relationship Id="rId110" Type="http://schemas.openxmlformats.org/officeDocument/2006/relationships/ctrlProp" Target="../ctrlProps/ctrlProp175.xml"/><Relationship Id="rId115" Type="http://schemas.openxmlformats.org/officeDocument/2006/relationships/ctrlProp" Target="../ctrlProps/ctrlProp180.xml"/><Relationship Id="rId131" Type="http://schemas.openxmlformats.org/officeDocument/2006/relationships/ctrlProp" Target="../ctrlProps/ctrlProp196.xml"/><Relationship Id="rId61" Type="http://schemas.openxmlformats.org/officeDocument/2006/relationships/ctrlProp" Target="../ctrlProps/ctrlProp126.xml"/><Relationship Id="rId82" Type="http://schemas.openxmlformats.org/officeDocument/2006/relationships/ctrlProp" Target="../ctrlProps/ctrlProp147.xml"/><Relationship Id="rId19" Type="http://schemas.openxmlformats.org/officeDocument/2006/relationships/ctrlProp" Target="../ctrlProps/ctrlProp84.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about:blank"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18"/>
  <sheetViews>
    <sheetView tabSelected="1" workbookViewId="0">
      <selection activeCell="E17" sqref="E17"/>
    </sheetView>
  </sheetViews>
  <sheetFormatPr defaultRowHeight="14.5"/>
  <cols>
    <col min="1" max="1" width="1.26953125" style="23" customWidth="1"/>
    <col min="2" max="3" width="10.453125" style="23" customWidth="1"/>
    <col min="4" max="4" width="18.81640625" style="23" customWidth="1"/>
    <col min="5" max="5" width="38.453125" style="23" customWidth="1"/>
    <col min="6" max="6" width="8.54296875" style="23" customWidth="1"/>
    <col min="7" max="7" width="8.7265625" style="23" customWidth="1"/>
    <col min="8" max="8" width="10" style="23" customWidth="1"/>
    <col min="9" max="10" width="8.7265625" style="23" customWidth="1"/>
    <col min="11" max="11" width="10" style="23" customWidth="1"/>
  </cols>
  <sheetData>
    <row r="1" spans="1:11" ht="6.75" customHeight="1"/>
    <row r="2" spans="1:11" ht="19.899999999999999" customHeight="1">
      <c r="B2" s="1" t="s">
        <v>929</v>
      </c>
      <c r="C2" s="2"/>
      <c r="D2" s="2"/>
      <c r="E2" s="579" t="s">
        <v>0</v>
      </c>
      <c r="F2" s="580"/>
      <c r="G2" s="580"/>
      <c r="H2" s="580"/>
      <c r="I2" s="580"/>
      <c r="J2" s="580"/>
      <c r="K2" s="581"/>
    </row>
    <row r="3" spans="1:11" ht="42.75" customHeight="1">
      <c r="B3" s="582" t="s">
        <v>1</v>
      </c>
      <c r="C3" s="583"/>
      <c r="D3" s="570" t="s">
        <v>2</v>
      </c>
      <c r="E3" s="584"/>
      <c r="F3" s="584"/>
      <c r="G3" s="584"/>
      <c r="H3" s="584"/>
      <c r="I3" s="584"/>
      <c r="J3" s="584"/>
      <c r="K3" s="585"/>
    </row>
    <row r="4" spans="1:11" ht="30.4" customHeight="1">
      <c r="B4" s="582" t="s">
        <v>3</v>
      </c>
      <c r="C4" s="583"/>
      <c r="D4" s="570" t="s">
        <v>4</v>
      </c>
      <c r="E4" s="571"/>
      <c r="F4" s="571"/>
      <c r="G4" s="571"/>
      <c r="H4" s="571"/>
      <c r="I4" s="571"/>
      <c r="J4" s="571"/>
      <c r="K4" s="572"/>
    </row>
    <row r="5" spans="1:11" ht="30.4" customHeight="1">
      <c r="B5" s="586" t="s">
        <v>5</v>
      </c>
      <c r="C5" s="587"/>
      <c r="D5" s="588" t="s">
        <v>6</v>
      </c>
      <c r="E5" s="590" t="s">
        <v>7</v>
      </c>
      <c r="F5" s="592" t="s">
        <v>8</v>
      </c>
      <c r="G5" s="593"/>
      <c r="H5" s="593"/>
      <c r="I5" s="593"/>
      <c r="J5" s="593"/>
      <c r="K5" s="594"/>
    </row>
    <row r="6" spans="1:11" ht="30.4" customHeight="1">
      <c r="B6" s="510" t="s">
        <v>9</v>
      </c>
      <c r="C6" s="510" t="s">
        <v>10</v>
      </c>
      <c r="D6" s="589"/>
      <c r="E6" s="591"/>
      <c r="F6" s="510" t="s">
        <v>935</v>
      </c>
      <c r="G6" s="510" t="s">
        <v>936</v>
      </c>
      <c r="H6" s="510" t="s">
        <v>937</v>
      </c>
      <c r="I6" s="592" t="s">
        <v>934</v>
      </c>
      <c r="J6" s="749"/>
      <c r="K6" s="568" t="s">
        <v>938</v>
      </c>
    </row>
    <row r="7" spans="1:11" ht="30.4" customHeight="1">
      <c r="A7" s="516"/>
      <c r="B7" s="595" t="s">
        <v>12</v>
      </c>
      <c r="C7" s="594"/>
      <c r="D7" s="3" t="s">
        <v>13</v>
      </c>
      <c r="E7" s="4" t="s">
        <v>14</v>
      </c>
      <c r="F7" s="508"/>
      <c r="G7" s="508"/>
      <c r="H7" s="506"/>
      <c r="I7" s="5"/>
      <c r="J7" s="6"/>
      <c r="K7" s="750"/>
    </row>
    <row r="8" spans="1:11" ht="30.4" customHeight="1">
      <c r="A8" s="516"/>
      <c r="B8" s="596"/>
      <c r="C8" s="597"/>
      <c r="D8" s="7" t="s">
        <v>15</v>
      </c>
      <c r="E8" s="4" t="s">
        <v>16</v>
      </c>
      <c r="F8" s="8"/>
      <c r="G8" s="8"/>
      <c r="H8" s="9"/>
      <c r="I8" s="506"/>
      <c r="J8" s="506"/>
      <c r="K8" s="10"/>
    </row>
    <row r="9" spans="1:11" ht="30.4" customHeight="1">
      <c r="A9" s="516"/>
      <c r="B9" s="598"/>
      <c r="C9" s="599"/>
      <c r="D9" s="7" t="s">
        <v>17</v>
      </c>
      <c r="E9" s="4" t="s">
        <v>18</v>
      </c>
      <c r="F9" s="8"/>
      <c r="G9" s="8"/>
      <c r="H9" s="9"/>
      <c r="I9" s="11"/>
      <c r="J9" s="11"/>
      <c r="K9" s="506"/>
    </row>
    <row r="10" spans="1:11" ht="30.4" customHeight="1">
      <c r="A10" s="516"/>
      <c r="B10" s="12"/>
      <c r="C10" s="13" t="s">
        <v>19</v>
      </c>
      <c r="D10" s="28" t="s">
        <v>20</v>
      </c>
      <c r="E10" s="576" t="s">
        <v>21</v>
      </c>
      <c r="F10" s="577"/>
      <c r="G10" s="577"/>
      <c r="H10" s="577"/>
      <c r="I10" s="577"/>
      <c r="J10" s="577"/>
      <c r="K10" s="578"/>
    </row>
    <row r="11" spans="1:11" ht="30.4" customHeight="1">
      <c r="A11" s="516"/>
      <c r="B11" s="575" t="s">
        <v>22</v>
      </c>
      <c r="C11" s="573" t="s">
        <v>23</v>
      </c>
      <c r="D11" s="14" t="s">
        <v>24</v>
      </c>
      <c r="E11" s="15" t="s">
        <v>24</v>
      </c>
      <c r="F11" s="520"/>
      <c r="G11" s="520"/>
      <c r="H11" s="506"/>
      <c r="I11" s="17"/>
      <c r="J11" s="18"/>
      <c r="K11" s="16"/>
    </row>
    <row r="12" spans="1:11" ht="30.4" customHeight="1">
      <c r="A12" s="516"/>
      <c r="B12" s="575"/>
      <c r="C12" s="574"/>
      <c r="D12" s="7" t="s">
        <v>25</v>
      </c>
      <c r="E12" s="4" t="s">
        <v>26</v>
      </c>
      <c r="F12" s="508"/>
      <c r="G12" s="508"/>
      <c r="H12" s="506"/>
      <c r="I12" s="19"/>
      <c r="J12" s="19"/>
      <c r="K12" s="506"/>
    </row>
    <row r="13" spans="1:11" ht="30.4" customHeight="1">
      <c r="A13" s="516"/>
      <c r="B13" s="575"/>
      <c r="C13" s="573" t="s">
        <v>27</v>
      </c>
      <c r="D13" s="3" t="s">
        <v>28</v>
      </c>
      <c r="E13" s="4" t="s">
        <v>29</v>
      </c>
      <c r="F13" s="508"/>
      <c r="G13" s="508"/>
      <c r="H13" s="506"/>
      <c r="I13" s="11"/>
      <c r="J13" s="11"/>
      <c r="K13" s="20"/>
    </row>
    <row r="14" spans="1:11" ht="30.4" customHeight="1">
      <c r="A14" s="516"/>
      <c r="B14" s="575"/>
      <c r="C14" s="575"/>
      <c r="D14" s="3" t="s">
        <v>30</v>
      </c>
      <c r="E14" s="4" t="s">
        <v>31</v>
      </c>
      <c r="F14" s="508"/>
      <c r="G14" s="508"/>
      <c r="H14" s="506"/>
      <c r="I14" s="6"/>
      <c r="J14" s="6"/>
      <c r="K14" s="21"/>
    </row>
    <row r="15" spans="1:11" ht="30.4" customHeight="1">
      <c r="A15" s="569"/>
      <c r="B15" s="575"/>
      <c r="C15" s="575"/>
      <c r="D15" s="3" t="s">
        <v>941</v>
      </c>
      <c r="E15" s="4" t="s">
        <v>943</v>
      </c>
      <c r="F15" s="567"/>
      <c r="G15" s="567"/>
      <c r="H15" s="506"/>
      <c r="I15" s="6"/>
      <c r="J15" s="6"/>
      <c r="K15" s="21"/>
    </row>
    <row r="16" spans="1:11" ht="30.4" customHeight="1">
      <c r="A16" s="569"/>
      <c r="B16" s="575"/>
      <c r="C16" s="575"/>
      <c r="D16" s="3" t="s">
        <v>942</v>
      </c>
      <c r="E16" s="4" t="s">
        <v>944</v>
      </c>
      <c r="F16" s="567"/>
      <c r="G16" s="567"/>
      <c r="H16" s="506"/>
      <c r="I16" s="6"/>
      <c r="J16" s="6"/>
      <c r="K16" s="21"/>
    </row>
    <row r="17" spans="1:11" ht="30.4" customHeight="1">
      <c r="A17" s="516"/>
      <c r="B17" s="575"/>
      <c r="C17" s="575"/>
      <c r="D17" s="3" t="s">
        <v>32</v>
      </c>
      <c r="E17" s="4" t="s">
        <v>33</v>
      </c>
      <c r="F17" s="508"/>
      <c r="G17" s="508"/>
      <c r="H17" s="506"/>
      <c r="I17" s="6"/>
      <c r="J17" s="6"/>
      <c r="K17" s="21"/>
    </row>
    <row r="18" spans="1:11" ht="30.4" customHeight="1">
      <c r="A18" s="516"/>
      <c r="B18" s="574"/>
      <c r="C18" s="574"/>
      <c r="D18" s="28" t="s">
        <v>34</v>
      </c>
      <c r="E18" s="15" t="s">
        <v>35</v>
      </c>
      <c r="F18" s="520"/>
      <c r="G18" s="520"/>
      <c r="H18" s="506"/>
      <c r="I18" s="22"/>
      <c r="J18" s="22"/>
      <c r="K18" s="29"/>
    </row>
  </sheetData>
  <mergeCells count="15">
    <mergeCell ref="D4:K4"/>
    <mergeCell ref="C11:C12"/>
    <mergeCell ref="C13:C18"/>
    <mergeCell ref="E10:K10"/>
    <mergeCell ref="E2:K2"/>
    <mergeCell ref="B3:C3"/>
    <mergeCell ref="D3:K3"/>
    <mergeCell ref="B4:C4"/>
    <mergeCell ref="B5:C5"/>
    <mergeCell ref="D5:D6"/>
    <mergeCell ref="E5:E6"/>
    <mergeCell ref="F5:K5"/>
    <mergeCell ref="I6:J6"/>
    <mergeCell ref="B7:C9"/>
    <mergeCell ref="B11:B18"/>
  </mergeCells>
  <pageMargins left="0.7" right="0.7" top="0.75" bottom="0.75" header="0.3" footer="0.3"/>
  <pageSetup paperSize="9" scale="97" orientation="landscape"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T85"/>
  <sheetViews>
    <sheetView zoomScale="75" zoomScaleNormal="75" workbookViewId="0">
      <selection activeCell="B3" sqref="B3"/>
    </sheetView>
  </sheetViews>
  <sheetFormatPr defaultColWidth="9.1796875" defaultRowHeight="13"/>
  <cols>
    <col min="1" max="1" width="3.453125" style="298" customWidth="1"/>
    <col min="2" max="2" width="26.54296875" style="298" customWidth="1"/>
    <col min="3" max="4" width="4.54296875" style="298" customWidth="1"/>
    <col min="5" max="5" width="11.453125" style="362" customWidth="1"/>
    <col min="6" max="6" width="8.54296875" style="362" customWidth="1"/>
    <col min="7" max="7" width="11.453125" style="362" customWidth="1"/>
    <col min="8" max="8" width="8.54296875" style="362" customWidth="1"/>
    <col min="9" max="9" width="11.453125" style="362" customWidth="1"/>
    <col min="10" max="10" width="8.54296875" style="362" customWidth="1"/>
    <col min="11" max="11" width="11.453125" style="298" customWidth="1"/>
    <col min="12" max="12" width="8.54296875" style="298" customWidth="1"/>
    <col min="13" max="13" width="11.453125" style="298" customWidth="1"/>
    <col min="14" max="14" width="9.1796875" style="298" customWidth="1"/>
    <col min="15" max="15" width="11.453125" style="300" customWidth="1"/>
    <col min="16" max="16" width="9.1796875" style="300" bestFit="1" customWidth="1"/>
    <col min="17" max="17" width="1.54296875" style="298" customWidth="1"/>
    <col min="18" max="19" width="9.1796875" style="298"/>
    <col min="20" max="20" width="27.1796875" style="298" hidden="1" customWidth="1"/>
    <col min="21" max="16384" width="9.1796875" style="298"/>
  </cols>
  <sheetData>
    <row r="1" spans="1:20">
      <c r="E1" s="299"/>
      <c r="F1" s="299"/>
      <c r="G1" s="299"/>
      <c r="H1" s="299"/>
      <c r="I1" s="299"/>
      <c r="J1" s="299"/>
    </row>
    <row r="2" spans="1:20" ht="15.5">
      <c r="A2" s="566"/>
      <c r="B2" s="523" t="s">
        <v>940</v>
      </c>
      <c r="C2" s="301"/>
      <c r="D2" s="301"/>
      <c r="E2" s="302"/>
      <c r="F2" s="302"/>
      <c r="G2" s="302"/>
      <c r="H2" s="302"/>
      <c r="I2" s="302"/>
      <c r="J2" s="302"/>
      <c r="K2" s="303"/>
      <c r="L2" s="304"/>
      <c r="M2" s="304"/>
      <c r="N2" s="302"/>
      <c r="O2" s="302"/>
      <c r="P2" s="302"/>
    </row>
    <row r="3" spans="1:20">
      <c r="A3" s="305"/>
      <c r="B3" s="300"/>
      <c r="E3" s="299"/>
      <c r="F3" s="299"/>
      <c r="G3" s="299"/>
      <c r="H3" s="299"/>
      <c r="I3" s="299"/>
      <c r="J3" s="299"/>
      <c r="P3" s="306"/>
    </row>
    <row r="4" spans="1:20" ht="47.25" customHeight="1">
      <c r="A4" s="305"/>
      <c r="B4" s="697" t="s">
        <v>456</v>
      </c>
      <c r="C4" s="698"/>
      <c r="D4" s="698"/>
      <c r="E4" s="698"/>
      <c r="F4" s="698"/>
      <c r="G4" s="698"/>
      <c r="H4" s="698"/>
      <c r="I4" s="698"/>
      <c r="J4" s="698"/>
      <c r="K4" s="698"/>
      <c r="L4" s="698"/>
      <c r="M4" s="698"/>
      <c r="N4" s="698"/>
      <c r="O4" s="698"/>
      <c r="P4" s="699"/>
    </row>
    <row r="5" spans="1:20" ht="5.65" customHeight="1">
      <c r="A5" s="305"/>
      <c r="E5" s="299"/>
      <c r="F5" s="299"/>
      <c r="G5" s="299"/>
      <c r="H5" s="299"/>
      <c r="I5" s="299"/>
      <c r="J5" s="299"/>
      <c r="P5" s="306"/>
    </row>
    <row r="6" spans="1:20" s="312" customFormat="1" ht="15.5">
      <c r="A6" s="307"/>
      <c r="B6" s="308" t="s">
        <v>457</v>
      </c>
      <c r="C6" s="308"/>
      <c r="D6" s="308"/>
      <c r="E6" s="309"/>
      <c r="F6" s="310" t="s">
        <v>458</v>
      </c>
      <c r="G6" s="311"/>
      <c r="H6" s="700"/>
      <c r="I6" s="701"/>
      <c r="J6" s="701"/>
      <c r="K6" s="701"/>
      <c r="L6" s="701"/>
      <c r="M6" s="701"/>
      <c r="N6" s="701"/>
      <c r="O6" s="701"/>
      <c r="P6" s="702"/>
    </row>
    <row r="7" spans="1:20" s="312" customFormat="1" ht="7" customHeight="1">
      <c r="A7" s="307"/>
      <c r="B7" s="308"/>
      <c r="C7" s="308"/>
      <c r="D7" s="308"/>
      <c r="F7" s="313"/>
      <c r="G7" s="313"/>
      <c r="H7" s="313"/>
      <c r="I7" s="313"/>
      <c r="K7" s="314"/>
      <c r="O7" s="315"/>
      <c r="P7" s="316"/>
    </row>
    <row r="8" spans="1:20" s="312" customFormat="1" ht="15.5">
      <c r="A8" s="307"/>
      <c r="B8" s="703" t="s">
        <v>459</v>
      </c>
      <c r="C8" s="704"/>
      <c r="D8" s="705"/>
      <c r="E8" s="712"/>
      <c r="F8" s="713"/>
      <c r="G8" s="713"/>
      <c r="H8" s="713"/>
      <c r="I8" s="713"/>
      <c r="J8" s="713"/>
      <c r="K8" s="713"/>
      <c r="L8" s="713"/>
      <c r="M8" s="713"/>
      <c r="N8" s="713"/>
      <c r="O8" s="713"/>
      <c r="P8" s="714"/>
    </row>
    <row r="9" spans="1:20" s="312" customFormat="1" ht="15.75" customHeight="1">
      <c r="A9" s="307"/>
      <c r="B9" s="706"/>
      <c r="C9" s="707"/>
      <c r="D9" s="708"/>
      <c r="E9" s="715"/>
      <c r="F9" s="716"/>
      <c r="G9" s="716"/>
      <c r="H9" s="716"/>
      <c r="I9" s="716"/>
      <c r="J9" s="716"/>
      <c r="K9" s="716"/>
      <c r="L9" s="716"/>
      <c r="M9" s="716"/>
      <c r="N9" s="716"/>
      <c r="O9" s="716"/>
      <c r="P9" s="717"/>
    </row>
    <row r="10" spans="1:20" s="312" customFormat="1" ht="15.5">
      <c r="A10" s="307"/>
      <c r="B10" s="706"/>
      <c r="C10" s="707"/>
      <c r="D10" s="708"/>
      <c r="E10" s="715"/>
      <c r="F10" s="716"/>
      <c r="G10" s="716"/>
      <c r="H10" s="716"/>
      <c r="I10" s="716"/>
      <c r="J10" s="716"/>
      <c r="K10" s="716"/>
      <c r="L10" s="716"/>
      <c r="M10" s="716"/>
      <c r="N10" s="716"/>
      <c r="O10" s="716"/>
      <c r="P10" s="717"/>
    </row>
    <row r="11" spans="1:20" s="312" customFormat="1" ht="15.5">
      <c r="A11" s="307"/>
      <c r="B11" s="706"/>
      <c r="C11" s="707"/>
      <c r="D11" s="708"/>
      <c r="E11" s="715"/>
      <c r="F11" s="716"/>
      <c r="G11" s="716"/>
      <c r="H11" s="716"/>
      <c r="I11" s="716"/>
      <c r="J11" s="716"/>
      <c r="K11" s="716"/>
      <c r="L11" s="716"/>
      <c r="M11" s="716"/>
      <c r="N11" s="716"/>
      <c r="O11" s="716"/>
      <c r="P11" s="717"/>
    </row>
    <row r="12" spans="1:20" s="312" customFormat="1" ht="15.5">
      <c r="A12" s="307"/>
      <c r="B12" s="709"/>
      <c r="C12" s="710"/>
      <c r="D12" s="711"/>
      <c r="E12" s="718"/>
      <c r="F12" s="719"/>
      <c r="G12" s="719"/>
      <c r="H12" s="719"/>
      <c r="I12" s="719"/>
      <c r="J12" s="719"/>
      <c r="K12" s="719"/>
      <c r="L12" s="719"/>
      <c r="M12" s="719"/>
      <c r="N12" s="719"/>
      <c r="O12" s="719"/>
      <c r="P12" s="720"/>
    </row>
    <row r="13" spans="1:20" s="312" customFormat="1" ht="5.65" customHeight="1">
      <c r="A13" s="307"/>
      <c r="B13" s="310"/>
      <c r="C13" s="310"/>
      <c r="D13" s="310"/>
      <c r="F13" s="313"/>
      <c r="H13" s="317"/>
      <c r="K13" s="318"/>
      <c r="L13" s="318"/>
      <c r="M13" s="318"/>
      <c r="N13" s="318"/>
      <c r="O13" s="319"/>
      <c r="P13" s="316"/>
      <c r="T13" s="312" t="s">
        <v>460</v>
      </c>
    </row>
    <row r="14" spans="1:20" s="312" customFormat="1" ht="33" customHeight="1">
      <c r="A14" s="307"/>
      <c r="B14" s="721" t="s">
        <v>461</v>
      </c>
      <c r="C14" s="722"/>
      <c r="D14" s="723"/>
      <c r="E14" s="683" t="s">
        <v>462</v>
      </c>
      <c r="F14" s="683"/>
      <c r="G14" s="683" t="s">
        <v>463</v>
      </c>
      <c r="H14" s="683"/>
      <c r="I14" s="683" t="s">
        <v>464</v>
      </c>
      <c r="J14" s="683"/>
      <c r="K14" s="683" t="s">
        <v>465</v>
      </c>
      <c r="L14" s="683"/>
      <c r="M14" s="683" t="s">
        <v>466</v>
      </c>
      <c r="N14" s="683"/>
      <c r="O14" s="724" t="s">
        <v>467</v>
      </c>
      <c r="P14" s="753"/>
      <c r="T14" s="312" t="s">
        <v>468</v>
      </c>
    </row>
    <row r="15" spans="1:20" s="312" customFormat="1" ht="15.5">
      <c r="A15" s="307"/>
      <c r="B15" s="666" t="s">
        <v>461</v>
      </c>
      <c r="C15" s="667"/>
      <c r="D15" s="668"/>
      <c r="E15" s="696"/>
      <c r="F15" s="696"/>
      <c r="G15" s="696"/>
      <c r="H15" s="696"/>
      <c r="I15" s="696"/>
      <c r="J15" s="696"/>
      <c r="K15" s="696"/>
      <c r="L15" s="696"/>
      <c r="M15" s="690"/>
      <c r="N15" s="691"/>
      <c r="O15" s="709"/>
      <c r="P15" s="711"/>
      <c r="T15" s="312" t="s">
        <v>469</v>
      </c>
    </row>
    <row r="16" spans="1:20" s="312" customFormat="1" ht="15.5">
      <c r="A16" s="307"/>
      <c r="B16" s="666" t="s">
        <v>470</v>
      </c>
      <c r="C16" s="667"/>
      <c r="D16" s="668"/>
      <c r="E16" s="696"/>
      <c r="F16" s="696"/>
      <c r="G16" s="696"/>
      <c r="H16" s="696"/>
      <c r="I16" s="696"/>
      <c r="J16" s="696"/>
      <c r="K16" s="696"/>
      <c r="L16" s="696"/>
      <c r="M16" s="521"/>
      <c r="N16" s="522"/>
      <c r="O16" s="692"/>
      <c r="P16" s="693"/>
    </row>
    <row r="17" spans="1:20" s="312" customFormat="1" ht="15.5">
      <c r="A17" s="307"/>
      <c r="B17" s="666" t="s">
        <v>471</v>
      </c>
      <c r="C17" s="667"/>
      <c r="D17" s="668"/>
      <c r="E17" s="689">
        <f>E78</f>
        <v>0</v>
      </c>
      <c r="F17" s="689"/>
      <c r="G17" s="689">
        <f t="shared" ref="G17" si="0">G78</f>
        <v>0</v>
      </c>
      <c r="H17" s="689"/>
      <c r="I17" s="689">
        <f t="shared" ref="I17" si="1">I78</f>
        <v>0</v>
      </c>
      <c r="J17" s="689"/>
      <c r="K17" s="689">
        <f t="shared" ref="K17" si="2">K78</f>
        <v>0</v>
      </c>
      <c r="L17" s="689"/>
      <c r="M17" s="521"/>
      <c r="N17" s="522"/>
      <c r="O17" s="694"/>
      <c r="P17" s="695"/>
    </row>
    <row r="18" spans="1:20" s="312" customFormat="1" ht="32.25" customHeight="1">
      <c r="A18" s="307"/>
      <c r="B18" s="686" t="s">
        <v>472</v>
      </c>
      <c r="C18" s="687"/>
      <c r="D18" s="688"/>
      <c r="E18" s="689">
        <f>E15-E16-E17</f>
        <v>0</v>
      </c>
      <c r="F18" s="689"/>
      <c r="G18" s="689">
        <f t="shared" ref="G18" si="3">G15-G16-G17</f>
        <v>0</v>
      </c>
      <c r="H18" s="689"/>
      <c r="I18" s="689">
        <f t="shared" ref="I18" si="4">I15-I16-I17</f>
        <v>0</v>
      </c>
      <c r="J18" s="689"/>
      <c r="K18" s="689">
        <f t="shared" ref="K18" si="5">K15-K16-K17</f>
        <v>0</v>
      </c>
      <c r="L18" s="689"/>
      <c r="M18" s="676"/>
      <c r="N18" s="677"/>
      <c r="O18" s="678" t="s">
        <v>473</v>
      </c>
      <c r="P18" s="754"/>
      <c r="T18" s="312" t="s">
        <v>474</v>
      </c>
    </row>
    <row r="19" spans="1:20" s="312" customFormat="1" ht="15.5">
      <c r="A19" s="307"/>
      <c r="B19" s="680" t="s">
        <v>145</v>
      </c>
      <c r="C19" s="681"/>
      <c r="D19" s="682"/>
      <c r="E19" s="683"/>
      <c r="F19" s="683"/>
      <c r="G19" s="683"/>
      <c r="H19" s="683"/>
      <c r="I19" s="683"/>
      <c r="J19" s="683"/>
      <c r="K19" s="683"/>
      <c r="L19" s="683"/>
      <c r="M19" s="684"/>
      <c r="N19" s="685"/>
      <c r="O19" s="679"/>
      <c r="P19" s="755"/>
      <c r="T19" s="312" t="s">
        <v>475</v>
      </c>
    </row>
    <row r="20" spans="1:20" s="312" customFormat="1" ht="15.5">
      <c r="A20" s="307"/>
      <c r="B20" s="666" t="s">
        <v>476</v>
      </c>
      <c r="C20" s="667"/>
      <c r="D20" s="668"/>
      <c r="E20" s="674"/>
      <c r="F20" s="675"/>
      <c r="G20" s="674"/>
      <c r="H20" s="675"/>
      <c r="I20" s="674"/>
      <c r="J20" s="675"/>
      <c r="K20" s="674"/>
      <c r="L20" s="675"/>
      <c r="M20" s="674"/>
      <c r="N20" s="675"/>
      <c r="O20" s="670"/>
      <c r="P20" s="671"/>
      <c r="T20" s="312" t="s">
        <v>477</v>
      </c>
    </row>
    <row r="21" spans="1:20" s="312" customFormat="1" ht="15.5">
      <c r="A21" s="307"/>
      <c r="B21" s="666" t="s">
        <v>478</v>
      </c>
      <c r="C21" s="667"/>
      <c r="D21" s="668"/>
      <c r="E21" s="674"/>
      <c r="F21" s="675"/>
      <c r="G21" s="674"/>
      <c r="H21" s="675"/>
      <c r="I21" s="674"/>
      <c r="J21" s="675"/>
      <c r="K21" s="674"/>
      <c r="L21" s="675"/>
      <c r="M21" s="674"/>
      <c r="N21" s="675"/>
      <c r="O21" s="672"/>
      <c r="P21" s="673"/>
      <c r="T21" s="312" t="s">
        <v>479</v>
      </c>
    </row>
    <row r="22" spans="1:20" s="312" customFormat="1" ht="15.5">
      <c r="A22" s="307"/>
      <c r="B22" s="666" t="s">
        <v>480</v>
      </c>
      <c r="C22" s="667"/>
      <c r="D22" s="668"/>
      <c r="E22" s="669">
        <f>E21-E20</f>
        <v>0</v>
      </c>
      <c r="F22" s="669"/>
      <c r="G22" s="669">
        <f t="shared" ref="G22" si="6">G21-G20</f>
        <v>0</v>
      </c>
      <c r="H22" s="669"/>
      <c r="I22" s="669">
        <f t="shared" ref="I22" si="7">I21-I20</f>
        <v>0</v>
      </c>
      <c r="J22" s="669"/>
      <c r="K22" s="669">
        <f t="shared" ref="K22" si="8">K21-K20</f>
        <v>0</v>
      </c>
      <c r="L22" s="669"/>
      <c r="M22" s="669">
        <f t="shared" ref="M22" si="9">M21-M20</f>
        <v>0</v>
      </c>
      <c r="N22" s="669"/>
      <c r="O22" s="320"/>
      <c r="P22" s="316"/>
      <c r="T22" s="312" t="s">
        <v>481</v>
      </c>
    </row>
    <row r="23" spans="1:20" ht="19.899999999999999" customHeight="1">
      <c r="A23" s="321" t="s">
        <v>196</v>
      </c>
      <c r="B23" s="322" t="s">
        <v>482</v>
      </c>
      <c r="C23" s="322"/>
      <c r="D23" s="322"/>
      <c r="E23" s="323" t="s">
        <v>483</v>
      </c>
      <c r="F23" s="323" t="s">
        <v>117</v>
      </c>
      <c r="G23" s="323" t="s">
        <v>483</v>
      </c>
      <c r="H23" s="323" t="s">
        <v>117</v>
      </c>
      <c r="I23" s="323" t="s">
        <v>483</v>
      </c>
      <c r="J23" s="323" t="s">
        <v>117</v>
      </c>
      <c r="K23" s="323" t="s">
        <v>483</v>
      </c>
      <c r="L23" s="323" t="s">
        <v>117</v>
      </c>
      <c r="M23" s="323"/>
      <c r="N23" s="323"/>
      <c r="O23" s="324" t="s">
        <v>483</v>
      </c>
      <c r="P23" s="325" t="s">
        <v>117</v>
      </c>
      <c r="T23" s="298" t="s">
        <v>484</v>
      </c>
    </row>
    <row r="24" spans="1:20" ht="7.4" customHeight="1">
      <c r="A24" s="305"/>
      <c r="E24" s="326"/>
      <c r="F24" s="298"/>
      <c r="G24" s="327"/>
      <c r="H24" s="298"/>
      <c r="I24" s="326"/>
      <c r="J24" s="298"/>
      <c r="K24" s="326"/>
      <c r="P24" s="328"/>
      <c r="R24" s="329"/>
      <c r="T24" s="298" t="s">
        <v>485</v>
      </c>
    </row>
    <row r="25" spans="1:20" ht="18" customHeight="1">
      <c r="A25" s="305" t="s">
        <v>486</v>
      </c>
      <c r="B25" s="298" t="s">
        <v>487</v>
      </c>
      <c r="C25" s="330"/>
      <c r="D25" s="330"/>
      <c r="E25" s="331"/>
      <c r="F25" s="332">
        <f>IF(ISERROR(E25/E$18),0,(E25/E$18))</f>
        <v>0</v>
      </c>
      <c r="G25" s="331"/>
      <c r="H25" s="332">
        <f>IF(ISERROR(G25/G$18),0,(G25/G$18))</f>
        <v>0</v>
      </c>
      <c r="I25" s="331"/>
      <c r="J25" s="332">
        <f>IF(ISERROR(I25/I$18),0,(I25/I$18))</f>
        <v>0</v>
      </c>
      <c r="K25" s="331"/>
      <c r="L25" s="332">
        <f>IF(ISERROR(K25/K$18),0,(K25/K$18))</f>
        <v>0</v>
      </c>
      <c r="M25" s="331"/>
      <c r="N25" s="333">
        <f>IF(ISERROR(M25/K$18),0,(M25/K$18))</f>
        <v>0</v>
      </c>
      <c r="O25" s="334">
        <f>E25+G25+I25+K25+M25</f>
        <v>0</v>
      </c>
      <c r="P25" s="751">
        <f>IF(ISERROR(O25/K$18),0,(O25/K$18))</f>
        <v>0</v>
      </c>
      <c r="T25" s="298" t="s">
        <v>488</v>
      </c>
    </row>
    <row r="26" spans="1:20" ht="18" customHeight="1">
      <c r="A26" s="305" t="s">
        <v>489</v>
      </c>
      <c r="B26" s="298" t="s">
        <v>490</v>
      </c>
      <c r="C26" s="330"/>
      <c r="D26" s="330"/>
      <c r="E26" s="331"/>
      <c r="F26" s="332">
        <f>IF(ISERROR(E26/E$18),0,(E26/E$18))</f>
        <v>0</v>
      </c>
      <c r="G26" s="331"/>
      <c r="H26" s="332">
        <f>IF(ISERROR(G26/G$18),0,(G26/G$18))</f>
        <v>0</v>
      </c>
      <c r="I26" s="331"/>
      <c r="J26" s="332">
        <f>IF(ISERROR(I26/I$18),0,(I26/I$18))</f>
        <v>0</v>
      </c>
      <c r="K26" s="331"/>
      <c r="L26" s="332">
        <f>IF(ISERROR(K26/K$18),0,(K26/K$18))</f>
        <v>0</v>
      </c>
      <c r="M26" s="331"/>
      <c r="N26" s="333">
        <f t="shared" ref="N26:N27" si="10">IF(ISERROR(M26/K$18),0,(M26/K$18))</f>
        <v>0</v>
      </c>
      <c r="O26" s="334">
        <f t="shared" ref="O26:O27" si="11">E26+G26+I26+K26+M26</f>
        <v>0</v>
      </c>
      <c r="P26" s="751">
        <f t="shared" ref="P26:P27" si="12">IF(ISERROR(O26/K$18),0,(O26/K$18))</f>
        <v>0</v>
      </c>
    </row>
    <row r="27" spans="1:20" ht="18" customHeight="1">
      <c r="A27" s="305" t="s">
        <v>491</v>
      </c>
      <c r="B27" s="298" t="s">
        <v>492</v>
      </c>
      <c r="C27" s="330"/>
      <c r="D27" s="330"/>
      <c r="E27" s="331"/>
      <c r="F27" s="332">
        <f>IF(ISERROR(E27/E$18),0,(E27/E$18))</f>
        <v>0</v>
      </c>
      <c r="G27" s="331"/>
      <c r="H27" s="332">
        <f>IF(ISERROR(G27/G$18),0,(G27/G$18))</f>
        <v>0</v>
      </c>
      <c r="I27" s="331"/>
      <c r="J27" s="332">
        <f>IF(ISERROR(I27/I$18),0,(I27/I$18))</f>
        <v>0</v>
      </c>
      <c r="K27" s="331"/>
      <c r="L27" s="332">
        <f>IF(ISERROR(K27/K$18),0,(K27/K$18))</f>
        <v>0</v>
      </c>
      <c r="M27" s="331"/>
      <c r="N27" s="333">
        <f t="shared" si="10"/>
        <v>0</v>
      </c>
      <c r="O27" s="334">
        <f t="shared" si="11"/>
        <v>0</v>
      </c>
      <c r="P27" s="751">
        <f t="shared" si="12"/>
        <v>0</v>
      </c>
    </row>
    <row r="28" spans="1:20" ht="6" customHeight="1">
      <c r="A28" s="305"/>
      <c r="C28" s="330"/>
      <c r="D28" s="330"/>
      <c r="E28" s="335"/>
      <c r="F28" s="298"/>
      <c r="G28" s="335"/>
      <c r="H28" s="298"/>
      <c r="I28" s="335"/>
      <c r="J28" s="298"/>
      <c r="K28" s="335"/>
      <c r="M28" s="335"/>
      <c r="O28" s="334"/>
      <c r="P28" s="328"/>
    </row>
    <row r="29" spans="1:20" ht="20.25" customHeight="1">
      <c r="A29" s="321" t="s">
        <v>198</v>
      </c>
      <c r="B29" s="322" t="s">
        <v>493</v>
      </c>
      <c r="C29" s="336" t="s">
        <v>494</v>
      </c>
      <c r="D29" s="336" t="s">
        <v>495</v>
      </c>
      <c r="E29" s="337"/>
      <c r="F29" s="338"/>
      <c r="G29" s="337"/>
      <c r="H29" s="338"/>
      <c r="I29" s="337"/>
      <c r="J29" s="338"/>
      <c r="K29" s="337"/>
      <c r="L29" s="338"/>
      <c r="M29" s="337"/>
      <c r="N29" s="338"/>
      <c r="O29" s="339"/>
      <c r="P29" s="340"/>
    </row>
    <row r="30" spans="1:20" ht="6.65" customHeight="1">
      <c r="A30" s="305"/>
      <c r="C30" s="330"/>
      <c r="D30" s="330"/>
      <c r="E30" s="341"/>
      <c r="F30" s="326"/>
      <c r="G30" s="341"/>
      <c r="H30" s="326"/>
      <c r="I30" s="341"/>
      <c r="J30" s="326"/>
      <c r="K30" s="341"/>
      <c r="L30" s="326"/>
      <c r="M30" s="341"/>
      <c r="N30" s="326"/>
      <c r="O30" s="334"/>
      <c r="P30" s="342"/>
    </row>
    <row r="31" spans="1:20" ht="18" customHeight="1">
      <c r="A31" s="305" t="s">
        <v>496</v>
      </c>
      <c r="B31" s="298" t="s">
        <v>497</v>
      </c>
      <c r="C31" s="343"/>
      <c r="D31" s="343"/>
      <c r="E31" s="331"/>
      <c r="F31" s="332">
        <f t="shared" ref="F31:F36" si="13">IF(ISERROR(E31/E$18),0,(E31/E$18))</f>
        <v>0</v>
      </c>
      <c r="G31" s="331"/>
      <c r="H31" s="332">
        <f t="shared" ref="H31:H36" si="14">IF(ISERROR(G31/G$18),0,(G31/G$18))</f>
        <v>0</v>
      </c>
      <c r="I31" s="331"/>
      <c r="J31" s="332">
        <f t="shared" ref="J31:J36" si="15">IF(ISERROR(I31/I$18),0,(I31/I$18))</f>
        <v>0</v>
      </c>
      <c r="K31" s="331"/>
      <c r="L31" s="332">
        <f t="shared" ref="L31:L36" si="16">IF(ISERROR(K31/K$18),0,(K31/K$18))</f>
        <v>0</v>
      </c>
      <c r="M31" s="331"/>
      <c r="N31" s="333">
        <f>IF(ISERROR(M31/K$18),0,(M31/K$18))</f>
        <v>0</v>
      </c>
      <c r="O31" s="334">
        <f t="shared" ref="O31:O36" si="17">E31+G31+I31+K31</f>
        <v>0</v>
      </c>
      <c r="P31" s="751">
        <f>IF(ISERROR(O31/K$18),0,(O31/K$18))</f>
        <v>0</v>
      </c>
      <c r="T31" s="298" t="s">
        <v>498</v>
      </c>
    </row>
    <row r="32" spans="1:20" ht="18" customHeight="1">
      <c r="A32" s="305" t="s">
        <v>499</v>
      </c>
      <c r="B32" s="298" t="s">
        <v>500</v>
      </c>
      <c r="C32" s="343"/>
      <c r="D32" s="343"/>
      <c r="E32" s="331"/>
      <c r="F32" s="332">
        <f t="shared" si="13"/>
        <v>0</v>
      </c>
      <c r="G32" s="331"/>
      <c r="H32" s="332">
        <f t="shared" si="14"/>
        <v>0</v>
      </c>
      <c r="I32" s="331"/>
      <c r="J32" s="332">
        <f t="shared" si="15"/>
        <v>0</v>
      </c>
      <c r="K32" s="331"/>
      <c r="L32" s="332">
        <f t="shared" si="16"/>
        <v>0</v>
      </c>
      <c r="M32" s="331"/>
      <c r="N32" s="333">
        <f t="shared" ref="N32:N36" si="18">IF(ISERROR(M32/K$18),0,(M32/K$18))</f>
        <v>0</v>
      </c>
      <c r="O32" s="334">
        <f t="shared" si="17"/>
        <v>0</v>
      </c>
      <c r="P32" s="751">
        <f t="shared" ref="P32:P36" si="19">IF(ISERROR(O32/K$18),0,(O32/K$18))</f>
        <v>0</v>
      </c>
      <c r="T32" s="298" t="s">
        <v>501</v>
      </c>
    </row>
    <row r="33" spans="1:16" ht="18" customHeight="1">
      <c r="A33" s="305" t="s">
        <v>502</v>
      </c>
      <c r="B33" s="298" t="s">
        <v>503</v>
      </c>
      <c r="C33" s="343"/>
      <c r="D33" s="343"/>
      <c r="E33" s="331"/>
      <c r="F33" s="332">
        <f t="shared" si="13"/>
        <v>0</v>
      </c>
      <c r="G33" s="331"/>
      <c r="H33" s="332">
        <f t="shared" si="14"/>
        <v>0</v>
      </c>
      <c r="I33" s="331"/>
      <c r="J33" s="332">
        <f t="shared" si="15"/>
        <v>0</v>
      </c>
      <c r="K33" s="331"/>
      <c r="L33" s="332">
        <f t="shared" si="16"/>
        <v>0</v>
      </c>
      <c r="M33" s="331"/>
      <c r="N33" s="333">
        <f t="shared" si="18"/>
        <v>0</v>
      </c>
      <c r="O33" s="334">
        <f t="shared" si="17"/>
        <v>0</v>
      </c>
      <c r="P33" s="751">
        <f t="shared" si="19"/>
        <v>0</v>
      </c>
    </row>
    <row r="34" spans="1:16" ht="18" customHeight="1">
      <c r="A34" s="305" t="s">
        <v>504</v>
      </c>
      <c r="B34" s="298" t="s">
        <v>505</v>
      </c>
      <c r="C34" s="343"/>
      <c r="D34" s="343"/>
      <c r="E34" s="331"/>
      <c r="F34" s="332">
        <f t="shared" si="13"/>
        <v>0</v>
      </c>
      <c r="G34" s="331"/>
      <c r="H34" s="332">
        <f t="shared" si="14"/>
        <v>0</v>
      </c>
      <c r="I34" s="331"/>
      <c r="J34" s="332">
        <f t="shared" si="15"/>
        <v>0</v>
      </c>
      <c r="K34" s="331"/>
      <c r="L34" s="332">
        <f t="shared" si="16"/>
        <v>0</v>
      </c>
      <c r="M34" s="331"/>
      <c r="N34" s="333">
        <f t="shared" si="18"/>
        <v>0</v>
      </c>
      <c r="O34" s="334">
        <f t="shared" si="17"/>
        <v>0</v>
      </c>
      <c r="P34" s="751">
        <f t="shared" si="19"/>
        <v>0</v>
      </c>
    </row>
    <row r="35" spans="1:16" ht="18" customHeight="1">
      <c r="A35" s="305" t="s">
        <v>506</v>
      </c>
      <c r="B35" s="298" t="s">
        <v>507</v>
      </c>
      <c r="C35" s="343"/>
      <c r="D35" s="343"/>
      <c r="E35" s="331"/>
      <c r="F35" s="332">
        <f t="shared" si="13"/>
        <v>0</v>
      </c>
      <c r="G35" s="331"/>
      <c r="H35" s="332">
        <f t="shared" si="14"/>
        <v>0</v>
      </c>
      <c r="I35" s="331"/>
      <c r="J35" s="332">
        <f t="shared" si="15"/>
        <v>0</v>
      </c>
      <c r="K35" s="331"/>
      <c r="L35" s="332">
        <f t="shared" si="16"/>
        <v>0</v>
      </c>
      <c r="M35" s="331"/>
      <c r="N35" s="333">
        <f t="shared" si="18"/>
        <v>0</v>
      </c>
      <c r="O35" s="334">
        <f t="shared" si="17"/>
        <v>0</v>
      </c>
      <c r="P35" s="751">
        <f t="shared" si="19"/>
        <v>0</v>
      </c>
    </row>
    <row r="36" spans="1:16" ht="18" customHeight="1">
      <c r="A36" s="305" t="s">
        <v>508</v>
      </c>
      <c r="B36" s="298" t="s">
        <v>509</v>
      </c>
      <c r="C36" s="343"/>
      <c r="D36" s="343"/>
      <c r="E36" s="331"/>
      <c r="F36" s="332">
        <f t="shared" si="13"/>
        <v>0</v>
      </c>
      <c r="G36" s="331"/>
      <c r="H36" s="332">
        <f t="shared" si="14"/>
        <v>0</v>
      </c>
      <c r="I36" s="331"/>
      <c r="J36" s="332">
        <f t="shared" si="15"/>
        <v>0</v>
      </c>
      <c r="K36" s="331"/>
      <c r="L36" s="332">
        <f t="shared" si="16"/>
        <v>0</v>
      </c>
      <c r="M36" s="331"/>
      <c r="N36" s="333">
        <f t="shared" si="18"/>
        <v>0</v>
      </c>
      <c r="O36" s="334">
        <f t="shared" si="17"/>
        <v>0</v>
      </c>
      <c r="P36" s="751">
        <f t="shared" si="19"/>
        <v>0</v>
      </c>
    </row>
    <row r="37" spans="1:16" ht="6.65" customHeight="1">
      <c r="A37" s="305"/>
      <c r="C37" s="330"/>
      <c r="D37" s="330"/>
      <c r="E37" s="341"/>
      <c r="F37" s="326"/>
      <c r="G37" s="341"/>
      <c r="H37" s="326"/>
      <c r="I37" s="341"/>
      <c r="J37" s="326"/>
      <c r="K37" s="341"/>
      <c r="L37" s="326"/>
      <c r="M37" s="341"/>
      <c r="N37" s="326"/>
      <c r="O37" s="334"/>
      <c r="P37" s="342"/>
    </row>
    <row r="38" spans="1:16" ht="20.25" customHeight="1">
      <c r="A38" s="321" t="s">
        <v>200</v>
      </c>
      <c r="B38" s="322" t="s">
        <v>510</v>
      </c>
      <c r="C38" s="336" t="s">
        <v>494</v>
      </c>
      <c r="D38" s="336" t="s">
        <v>495</v>
      </c>
      <c r="E38" s="337"/>
      <c r="F38" s="338"/>
      <c r="G38" s="337"/>
      <c r="H38" s="338"/>
      <c r="I38" s="337"/>
      <c r="J38" s="338"/>
      <c r="K38" s="337"/>
      <c r="L38" s="338"/>
      <c r="M38" s="337"/>
      <c r="N38" s="338"/>
      <c r="O38" s="339"/>
      <c r="P38" s="340"/>
    </row>
    <row r="39" spans="1:16" ht="6.65" customHeight="1">
      <c r="A39" s="305"/>
      <c r="C39" s="330"/>
      <c r="D39" s="330"/>
      <c r="E39" s="341"/>
      <c r="F39" s="326"/>
      <c r="G39" s="341"/>
      <c r="H39" s="326"/>
      <c r="I39" s="341"/>
      <c r="J39" s="326"/>
      <c r="K39" s="341"/>
      <c r="L39" s="326"/>
      <c r="M39" s="341"/>
      <c r="N39" s="326"/>
      <c r="O39" s="334"/>
      <c r="P39" s="342"/>
    </row>
    <row r="40" spans="1:16" ht="18" customHeight="1">
      <c r="A40" s="305" t="s">
        <v>511</v>
      </c>
      <c r="B40" s="298" t="s">
        <v>512</v>
      </c>
      <c r="C40" s="343"/>
      <c r="D40" s="343"/>
      <c r="E40" s="331"/>
      <c r="F40" s="332">
        <f>IF(ISERROR(E40/E$18),0,(E40/E$18))</f>
        <v>0</v>
      </c>
      <c r="G40" s="331"/>
      <c r="H40" s="332">
        <f>IF(ISERROR(G40/G$18),0,(G40/G$18))</f>
        <v>0</v>
      </c>
      <c r="I40" s="331"/>
      <c r="J40" s="332">
        <f>IF(ISERROR(I40/I$18),0,(I40/I$18))</f>
        <v>0</v>
      </c>
      <c r="K40" s="331"/>
      <c r="L40" s="332">
        <f>IF(ISERROR(K40/K$18),0,(K40/K$18))</f>
        <v>0</v>
      </c>
      <c r="M40" s="331"/>
      <c r="N40" s="333">
        <f t="shared" ref="N40:N51" si="20">IF(ISERROR(M40/K$18),0,(M40/K$18))</f>
        <v>0</v>
      </c>
      <c r="O40" s="334">
        <f>E40+G40+I40+K40</f>
        <v>0</v>
      </c>
      <c r="P40" s="751">
        <f>IF(ISERROR(O40/K$18),0,(O40/K$18))</f>
        <v>0</v>
      </c>
    </row>
    <row r="41" spans="1:16" ht="18" customHeight="1">
      <c r="A41" s="305" t="s">
        <v>513</v>
      </c>
      <c r="B41" s="298" t="s">
        <v>514</v>
      </c>
      <c r="C41" s="343"/>
      <c r="D41" s="343"/>
      <c r="E41" s="331"/>
      <c r="F41" s="332">
        <f>IF(ISERROR(E41/E$18),0,(E41/E$18))</f>
        <v>0</v>
      </c>
      <c r="G41" s="331"/>
      <c r="H41" s="332">
        <f>IF(ISERROR(G41/G$18),0,(G41/G$18))</f>
        <v>0</v>
      </c>
      <c r="I41" s="331"/>
      <c r="J41" s="332">
        <f>IF(ISERROR(I41/I$18),0,(I41/I$18))</f>
        <v>0</v>
      </c>
      <c r="K41" s="331"/>
      <c r="L41" s="332">
        <f>IF(ISERROR(K41/K$18),0,(K41/K$18))</f>
        <v>0</v>
      </c>
      <c r="M41" s="331"/>
      <c r="N41" s="333">
        <f t="shared" si="20"/>
        <v>0</v>
      </c>
      <c r="O41" s="334">
        <f>E41+G41+I41+K41</f>
        <v>0</v>
      </c>
      <c r="P41" s="751">
        <f t="shared" ref="P41:P51" si="21">IF(ISERROR(O41/K$18),0,(O41/K$18))</f>
        <v>0</v>
      </c>
    </row>
    <row r="42" spans="1:16" ht="18" customHeight="1">
      <c r="A42" s="305" t="s">
        <v>515</v>
      </c>
      <c r="B42" s="298" t="s">
        <v>516</v>
      </c>
      <c r="C42" s="343"/>
      <c r="D42" s="343"/>
      <c r="E42" s="331"/>
      <c r="F42" s="332">
        <f>IF(ISERROR(E42/E$18),0,(E42/E$18))</f>
        <v>0</v>
      </c>
      <c r="G42" s="331"/>
      <c r="H42" s="332">
        <f>IF(ISERROR(G42/G$18),0,(G42/G$18))</f>
        <v>0</v>
      </c>
      <c r="I42" s="331"/>
      <c r="J42" s="332">
        <f>IF(ISERROR(I42/I$18),0,(I42/I$18))</f>
        <v>0</v>
      </c>
      <c r="K42" s="331"/>
      <c r="L42" s="332">
        <f>IF(ISERROR(K42/K$18),0,(K42/K$18))</f>
        <v>0</v>
      </c>
      <c r="M42" s="331"/>
      <c r="N42" s="333">
        <f t="shared" si="20"/>
        <v>0</v>
      </c>
      <c r="O42" s="334">
        <f>E42+G42+I42+K42</f>
        <v>0</v>
      </c>
      <c r="P42" s="751">
        <f t="shared" si="21"/>
        <v>0</v>
      </c>
    </row>
    <row r="43" spans="1:16" ht="18" customHeight="1">
      <c r="A43" s="305" t="s">
        <v>517</v>
      </c>
      <c r="B43" s="298" t="s">
        <v>518</v>
      </c>
      <c r="C43" s="343"/>
      <c r="D43" s="343"/>
      <c r="E43" s="331"/>
      <c r="F43" s="332">
        <f>IF(ISERROR(E43/E$18),0,(E43/E$18))</f>
        <v>0</v>
      </c>
      <c r="G43" s="331"/>
      <c r="H43" s="332">
        <f>IF(ISERROR(G43/G$18),0,(G43/G$18))</f>
        <v>0</v>
      </c>
      <c r="I43" s="331"/>
      <c r="J43" s="332">
        <f>IF(ISERROR(I43/I$18),0,(I43/I$18))</f>
        <v>0</v>
      </c>
      <c r="K43" s="331"/>
      <c r="L43" s="332">
        <f>IF(ISERROR(K43/K$18),0,(K43/K$18))</f>
        <v>0</v>
      </c>
      <c r="M43" s="331"/>
      <c r="N43" s="333">
        <f t="shared" si="20"/>
        <v>0</v>
      </c>
      <c r="O43" s="334">
        <f>E43+G43+I43+K43</f>
        <v>0</v>
      </c>
      <c r="P43" s="751">
        <f t="shared" si="21"/>
        <v>0</v>
      </c>
    </row>
    <row r="44" spans="1:16" ht="18" customHeight="1">
      <c r="A44" s="305" t="s">
        <v>519</v>
      </c>
      <c r="B44" s="344" t="s">
        <v>520</v>
      </c>
      <c r="C44" s="345"/>
      <c r="D44" s="345"/>
      <c r="E44" s="331"/>
      <c r="F44" s="332">
        <f>IF(ISERROR(E44/E$18),0,(E44/E$18))</f>
        <v>0</v>
      </c>
      <c r="G44" s="331"/>
      <c r="H44" s="332">
        <f>IF(ISERROR(G44/G$18),0,(G44/G$18))</f>
        <v>0</v>
      </c>
      <c r="I44" s="331"/>
      <c r="J44" s="332">
        <f>IF(ISERROR(I44/I$18),0,(I44/I$18))</f>
        <v>0</v>
      </c>
      <c r="K44" s="331"/>
      <c r="L44" s="332">
        <f>IF(ISERROR(K44/K$18),0,(K44/K$18))</f>
        <v>0</v>
      </c>
      <c r="M44" s="331"/>
      <c r="N44" s="333">
        <f t="shared" si="20"/>
        <v>0</v>
      </c>
      <c r="O44" s="334">
        <f>E44+G44+I44+K44</f>
        <v>0</v>
      </c>
      <c r="P44" s="751">
        <f t="shared" si="21"/>
        <v>0</v>
      </c>
    </row>
    <row r="45" spans="1:16" ht="18" customHeight="1">
      <c r="A45" s="305" t="s">
        <v>521</v>
      </c>
      <c r="B45" s="298" t="s">
        <v>522</v>
      </c>
      <c r="C45" s="343"/>
      <c r="D45" s="343"/>
      <c r="E45" s="331"/>
      <c r="F45" s="332">
        <f t="shared" ref="F45:F49" si="22">IF(ISERROR(E45/E$18),0,(E45/E$18))</f>
        <v>0</v>
      </c>
      <c r="G45" s="331"/>
      <c r="H45" s="332">
        <f t="shared" ref="H45:H49" si="23">IF(ISERROR(G45/G$18),0,(G45/G$18))</f>
        <v>0</v>
      </c>
      <c r="I45" s="331"/>
      <c r="J45" s="332">
        <f t="shared" ref="J45:J49" si="24">IF(ISERROR(I45/I$18),0,(I45/I$18))</f>
        <v>0</v>
      </c>
      <c r="K45" s="331"/>
      <c r="L45" s="332">
        <f t="shared" ref="L45:L49" si="25">IF(ISERROR(K45/K$18),0,(K45/K$18))</f>
        <v>0</v>
      </c>
      <c r="M45" s="331"/>
      <c r="N45" s="333">
        <f t="shared" si="20"/>
        <v>0</v>
      </c>
      <c r="O45" s="334">
        <f t="shared" ref="O45:O49" si="26">E45+G45+I45+K45</f>
        <v>0</v>
      </c>
      <c r="P45" s="751">
        <f t="shared" si="21"/>
        <v>0</v>
      </c>
    </row>
    <row r="46" spans="1:16" ht="18" customHeight="1">
      <c r="A46" s="305" t="s">
        <v>523</v>
      </c>
      <c r="B46" s="298" t="s">
        <v>524</v>
      </c>
      <c r="C46" s="343"/>
      <c r="D46" s="343"/>
      <c r="E46" s="331"/>
      <c r="F46" s="332">
        <f t="shared" si="22"/>
        <v>0</v>
      </c>
      <c r="G46" s="331"/>
      <c r="H46" s="332">
        <f t="shared" si="23"/>
        <v>0</v>
      </c>
      <c r="I46" s="331"/>
      <c r="J46" s="332">
        <f t="shared" si="24"/>
        <v>0</v>
      </c>
      <c r="K46" s="331"/>
      <c r="L46" s="332">
        <f t="shared" si="25"/>
        <v>0</v>
      </c>
      <c r="M46" s="331"/>
      <c r="N46" s="333">
        <f t="shared" si="20"/>
        <v>0</v>
      </c>
      <c r="O46" s="334">
        <f t="shared" si="26"/>
        <v>0</v>
      </c>
      <c r="P46" s="751">
        <f t="shared" si="21"/>
        <v>0</v>
      </c>
    </row>
    <row r="47" spans="1:16" ht="18" customHeight="1">
      <c r="A47" s="305" t="s">
        <v>525</v>
      </c>
      <c r="B47" s="298" t="s">
        <v>526</v>
      </c>
      <c r="C47" s="343"/>
      <c r="D47" s="343"/>
      <c r="E47" s="331"/>
      <c r="F47" s="332">
        <f t="shared" si="22"/>
        <v>0</v>
      </c>
      <c r="G47" s="331"/>
      <c r="H47" s="332">
        <f t="shared" si="23"/>
        <v>0</v>
      </c>
      <c r="I47" s="331"/>
      <c r="J47" s="332">
        <f t="shared" si="24"/>
        <v>0</v>
      </c>
      <c r="K47" s="331"/>
      <c r="L47" s="332">
        <f t="shared" si="25"/>
        <v>0</v>
      </c>
      <c r="M47" s="331"/>
      <c r="N47" s="333">
        <f t="shared" si="20"/>
        <v>0</v>
      </c>
      <c r="O47" s="334">
        <f t="shared" si="26"/>
        <v>0</v>
      </c>
      <c r="P47" s="751">
        <f t="shared" si="21"/>
        <v>0</v>
      </c>
    </row>
    <row r="48" spans="1:16" ht="18" customHeight="1">
      <c r="A48" s="305" t="s">
        <v>527</v>
      </c>
      <c r="B48" s="298" t="s">
        <v>528</v>
      </c>
      <c r="C48" s="343"/>
      <c r="D48" s="343"/>
      <c r="E48" s="331"/>
      <c r="F48" s="332">
        <f t="shared" si="22"/>
        <v>0</v>
      </c>
      <c r="G48" s="331"/>
      <c r="H48" s="332">
        <f t="shared" si="23"/>
        <v>0</v>
      </c>
      <c r="I48" s="331"/>
      <c r="J48" s="332">
        <f t="shared" si="24"/>
        <v>0</v>
      </c>
      <c r="K48" s="331"/>
      <c r="L48" s="332">
        <f t="shared" si="25"/>
        <v>0</v>
      </c>
      <c r="M48" s="331"/>
      <c r="N48" s="333">
        <f t="shared" si="20"/>
        <v>0</v>
      </c>
      <c r="O48" s="334">
        <f t="shared" si="26"/>
        <v>0</v>
      </c>
      <c r="P48" s="751">
        <f t="shared" si="21"/>
        <v>0</v>
      </c>
    </row>
    <row r="49" spans="1:16" ht="18" customHeight="1">
      <c r="A49" s="305" t="s">
        <v>529</v>
      </c>
      <c r="B49" s="298" t="s">
        <v>530</v>
      </c>
      <c r="C49" s="343"/>
      <c r="D49" s="343"/>
      <c r="E49" s="331"/>
      <c r="F49" s="332">
        <f t="shared" si="22"/>
        <v>0</v>
      </c>
      <c r="G49" s="331"/>
      <c r="H49" s="332">
        <f t="shared" si="23"/>
        <v>0</v>
      </c>
      <c r="I49" s="331"/>
      <c r="J49" s="332">
        <f t="shared" si="24"/>
        <v>0</v>
      </c>
      <c r="K49" s="331"/>
      <c r="L49" s="332">
        <f t="shared" si="25"/>
        <v>0</v>
      </c>
      <c r="M49" s="331"/>
      <c r="N49" s="333">
        <f t="shared" si="20"/>
        <v>0</v>
      </c>
      <c r="O49" s="334">
        <f t="shared" si="26"/>
        <v>0</v>
      </c>
      <c r="P49" s="751">
        <f t="shared" si="21"/>
        <v>0</v>
      </c>
    </row>
    <row r="50" spans="1:16" ht="18" customHeight="1">
      <c r="A50" s="305" t="s">
        <v>521</v>
      </c>
      <c r="B50" s="346" t="s">
        <v>531</v>
      </c>
      <c r="C50" s="345"/>
      <c r="D50" s="345"/>
      <c r="E50" s="331"/>
      <c r="F50" s="332">
        <f>IF(ISERROR(E50/E$18),0,(E50/E$18))</f>
        <v>0</v>
      </c>
      <c r="G50" s="331"/>
      <c r="H50" s="332">
        <f>IF(ISERROR(G50/G$18),0,(G50/G$18))</f>
        <v>0</v>
      </c>
      <c r="I50" s="331"/>
      <c r="J50" s="332">
        <f>IF(ISERROR(I50/I$18),0,(I50/I$18))</f>
        <v>0</v>
      </c>
      <c r="K50" s="331"/>
      <c r="L50" s="332">
        <f>IF(ISERROR(K50/K$18),0,(K50/K$18))</f>
        <v>0</v>
      </c>
      <c r="M50" s="331"/>
      <c r="N50" s="333">
        <f t="shared" si="20"/>
        <v>0</v>
      </c>
      <c r="O50" s="334">
        <f>E50+G50+I50+K50</f>
        <v>0</v>
      </c>
      <c r="P50" s="751">
        <f t="shared" si="21"/>
        <v>0</v>
      </c>
    </row>
    <row r="51" spans="1:16" ht="18" customHeight="1">
      <c r="A51" s="305" t="s">
        <v>523</v>
      </c>
      <c r="B51" s="346" t="s">
        <v>531</v>
      </c>
      <c r="C51" s="345"/>
      <c r="D51" s="345"/>
      <c r="E51" s="331"/>
      <c r="F51" s="332">
        <f>IF(ISERROR(E51/E$18),0,(E51/E$18))</f>
        <v>0</v>
      </c>
      <c r="G51" s="331"/>
      <c r="H51" s="332">
        <f>IF(ISERROR(G51/G$18),0,(G51/G$18))</f>
        <v>0</v>
      </c>
      <c r="I51" s="331"/>
      <c r="J51" s="332">
        <f>IF(ISERROR(I51/I$18),0,(I51/I$18))</f>
        <v>0</v>
      </c>
      <c r="K51" s="331"/>
      <c r="L51" s="332">
        <f>IF(ISERROR(K51/K$18),0,(K51/K$18))</f>
        <v>0</v>
      </c>
      <c r="M51" s="331"/>
      <c r="N51" s="333">
        <f t="shared" si="20"/>
        <v>0</v>
      </c>
      <c r="O51" s="334">
        <f>E51+G51+I51+K51</f>
        <v>0</v>
      </c>
      <c r="P51" s="751">
        <f t="shared" si="21"/>
        <v>0</v>
      </c>
    </row>
    <row r="52" spans="1:16" ht="6.65" customHeight="1">
      <c r="A52" s="305"/>
      <c r="C52" s="330"/>
      <c r="D52" s="330"/>
      <c r="E52" s="341"/>
      <c r="F52" s="326"/>
      <c r="G52" s="341"/>
      <c r="H52" s="326"/>
      <c r="I52" s="341"/>
      <c r="J52" s="326"/>
      <c r="K52" s="341"/>
      <c r="L52" s="326"/>
      <c r="M52" s="341"/>
      <c r="N52" s="326"/>
      <c r="O52" s="334"/>
      <c r="P52" s="342"/>
    </row>
    <row r="53" spans="1:16" ht="20.25" customHeight="1">
      <c r="A53" s="321" t="s">
        <v>202</v>
      </c>
      <c r="B53" s="322" t="s">
        <v>532</v>
      </c>
      <c r="C53" s="347"/>
      <c r="D53" s="347"/>
      <c r="E53" s="337"/>
      <c r="F53" s="338"/>
      <c r="G53" s="337"/>
      <c r="H53" s="338"/>
      <c r="I53" s="337"/>
      <c r="J53" s="338"/>
      <c r="K53" s="337"/>
      <c r="L53" s="338"/>
      <c r="M53" s="337"/>
      <c r="N53" s="338"/>
      <c r="O53" s="339"/>
      <c r="P53" s="340"/>
    </row>
    <row r="54" spans="1:16" ht="7" customHeight="1">
      <c r="A54" s="305"/>
      <c r="C54" s="330"/>
      <c r="D54" s="330"/>
      <c r="E54" s="341"/>
      <c r="F54" s="326"/>
      <c r="G54" s="341"/>
      <c r="H54" s="326"/>
      <c r="I54" s="341"/>
      <c r="J54" s="326"/>
      <c r="K54" s="341"/>
      <c r="L54" s="326"/>
      <c r="M54" s="341"/>
      <c r="N54" s="326"/>
      <c r="O54" s="334"/>
      <c r="P54" s="342"/>
    </row>
    <row r="55" spans="1:16" ht="18.649999999999999" customHeight="1">
      <c r="A55" s="305" t="s">
        <v>533</v>
      </c>
      <c r="B55" s="298" t="s">
        <v>534</v>
      </c>
      <c r="C55" s="330"/>
      <c r="D55" s="330"/>
      <c r="E55" s="331"/>
      <c r="F55" s="332">
        <f>IF(ISERROR(E55/E$18),0,(E55/E$18))</f>
        <v>0</v>
      </c>
      <c r="G55" s="331"/>
      <c r="H55" s="332">
        <f>IF(ISERROR(G55/G$18),0,(G55/G$18))</f>
        <v>0</v>
      </c>
      <c r="I55" s="331"/>
      <c r="J55" s="332">
        <f>IF(ISERROR(I55/I$18),0,(I55/I$18))</f>
        <v>0</v>
      </c>
      <c r="K55" s="331"/>
      <c r="L55" s="332">
        <f>IF(ISERROR(K55/K$18),0,(K55/K$18))</f>
        <v>0</v>
      </c>
      <c r="M55" s="331"/>
      <c r="N55" s="333">
        <f t="shared" ref="N55:N64" si="27">IF(ISERROR(M55/K$18),0,(M55/K$18))</f>
        <v>0</v>
      </c>
      <c r="O55" s="334">
        <f>E55+G55+I55+K55</f>
        <v>0</v>
      </c>
      <c r="P55" s="751">
        <f t="shared" ref="P55:P64" si="28">IF(ISERROR(O55/K$18),0,(O55/K$18))</f>
        <v>0</v>
      </c>
    </row>
    <row r="56" spans="1:16" ht="18.649999999999999" customHeight="1">
      <c r="A56" s="305" t="s">
        <v>535</v>
      </c>
      <c r="B56" s="298" t="s">
        <v>536</v>
      </c>
      <c r="C56" s="330"/>
      <c r="D56" s="330"/>
      <c r="E56" s="331"/>
      <c r="F56" s="332">
        <f>IF(ISERROR(E56/E$18),0,(E56/E$18))</f>
        <v>0</v>
      </c>
      <c r="G56" s="331"/>
      <c r="H56" s="332">
        <f>IF(ISERROR(G56/G$18),0,(G56/G$18))</f>
        <v>0</v>
      </c>
      <c r="I56" s="331"/>
      <c r="J56" s="332">
        <f>IF(ISERROR(I56/I$18),0,(I56/I$18))</f>
        <v>0</v>
      </c>
      <c r="K56" s="331"/>
      <c r="L56" s="332">
        <f>IF(ISERROR(K56/K$18),0,(K56/K$18))</f>
        <v>0</v>
      </c>
      <c r="M56" s="331"/>
      <c r="N56" s="333">
        <f t="shared" si="27"/>
        <v>0</v>
      </c>
      <c r="O56" s="334">
        <f>E56+G56+I56+K56</f>
        <v>0</v>
      </c>
      <c r="P56" s="751">
        <f t="shared" si="28"/>
        <v>0</v>
      </c>
    </row>
    <row r="57" spans="1:16" ht="18.649999999999999" customHeight="1">
      <c r="A57" s="305" t="s">
        <v>537</v>
      </c>
      <c r="B57" s="298" t="s">
        <v>538</v>
      </c>
      <c r="C57" s="330"/>
      <c r="D57" s="330"/>
      <c r="E57" s="331"/>
      <c r="F57" s="332">
        <f>IF(ISERROR(E57/E$18),0,(E57/E$18))</f>
        <v>0</v>
      </c>
      <c r="G57" s="331"/>
      <c r="H57" s="332">
        <f>IF(ISERROR(G57/G$18),0,(G57/G$18))</f>
        <v>0</v>
      </c>
      <c r="I57" s="331"/>
      <c r="J57" s="332">
        <f>IF(ISERROR(I57/I$18),0,(I57/I$18))</f>
        <v>0</v>
      </c>
      <c r="K57" s="331"/>
      <c r="L57" s="332">
        <f>IF(ISERROR(K57/K$18),0,(K57/K$18))</f>
        <v>0</v>
      </c>
      <c r="M57" s="331"/>
      <c r="N57" s="333">
        <f t="shared" si="27"/>
        <v>0</v>
      </c>
      <c r="O57" s="334">
        <f>E57+G57+I57+K57</f>
        <v>0</v>
      </c>
      <c r="P57" s="751">
        <f t="shared" si="28"/>
        <v>0</v>
      </c>
    </row>
    <row r="58" spans="1:16" ht="18.649999999999999" customHeight="1">
      <c r="A58" s="305" t="s">
        <v>539</v>
      </c>
      <c r="B58" s="298" t="s">
        <v>540</v>
      </c>
      <c r="C58" s="330"/>
      <c r="D58" s="330"/>
      <c r="E58" s="331"/>
      <c r="F58" s="332">
        <f>IF(ISERROR(E58/E$18),0,(E58/E$18))</f>
        <v>0</v>
      </c>
      <c r="G58" s="331"/>
      <c r="H58" s="332">
        <f>IF(ISERROR(G58/G$18),0,(G58/G$18))</f>
        <v>0</v>
      </c>
      <c r="I58" s="331"/>
      <c r="J58" s="332">
        <f>IF(ISERROR(I58/I$18),0,(I58/I$18))</f>
        <v>0</v>
      </c>
      <c r="K58" s="331"/>
      <c r="L58" s="332">
        <f>IF(ISERROR(K58/K$18),0,(K58/K$18))</f>
        <v>0</v>
      </c>
      <c r="M58" s="331"/>
      <c r="N58" s="333">
        <f t="shared" si="27"/>
        <v>0</v>
      </c>
      <c r="O58" s="334">
        <f>E58+G58+I58+K58</f>
        <v>0</v>
      </c>
      <c r="P58" s="751">
        <f t="shared" si="28"/>
        <v>0</v>
      </c>
    </row>
    <row r="59" spans="1:16" ht="18.649999999999999" customHeight="1">
      <c r="A59" s="305" t="s">
        <v>541</v>
      </c>
      <c r="B59" s="298" t="s">
        <v>542</v>
      </c>
      <c r="C59" s="330"/>
      <c r="D59" s="330"/>
      <c r="E59" s="331"/>
      <c r="F59" s="332">
        <f t="shared" ref="F59:F62" si="29">IF(ISERROR(E59/E$18),0,(E59/E$18))</f>
        <v>0</v>
      </c>
      <c r="G59" s="331"/>
      <c r="H59" s="332">
        <f t="shared" ref="H59:H62" si="30">IF(ISERROR(G59/G$18),0,(G59/G$18))</f>
        <v>0</v>
      </c>
      <c r="I59" s="331"/>
      <c r="J59" s="332">
        <f t="shared" ref="J59:J62" si="31">IF(ISERROR(I59/I$18),0,(I59/I$18))</f>
        <v>0</v>
      </c>
      <c r="K59" s="331"/>
      <c r="L59" s="332">
        <f t="shared" ref="L59:L62" si="32">IF(ISERROR(K59/K$18),0,(K59/K$18))</f>
        <v>0</v>
      </c>
      <c r="M59" s="331"/>
      <c r="N59" s="333">
        <f t="shared" si="27"/>
        <v>0</v>
      </c>
      <c r="O59" s="334">
        <f t="shared" ref="O59:O62" si="33">E59+G59+I59+K59</f>
        <v>0</v>
      </c>
      <c r="P59" s="751">
        <f t="shared" si="28"/>
        <v>0</v>
      </c>
    </row>
    <row r="60" spans="1:16" ht="18.649999999999999" customHeight="1">
      <c r="A60" s="305" t="s">
        <v>543</v>
      </c>
      <c r="B60" s="298" t="s">
        <v>544</v>
      </c>
      <c r="C60" s="330"/>
      <c r="D60" s="330"/>
      <c r="E60" s="331"/>
      <c r="F60" s="332">
        <f t="shared" si="29"/>
        <v>0</v>
      </c>
      <c r="G60" s="331"/>
      <c r="H60" s="332">
        <f t="shared" si="30"/>
        <v>0</v>
      </c>
      <c r="I60" s="331"/>
      <c r="J60" s="332">
        <f t="shared" si="31"/>
        <v>0</v>
      </c>
      <c r="K60" s="331"/>
      <c r="L60" s="332">
        <f t="shared" si="32"/>
        <v>0</v>
      </c>
      <c r="M60" s="331"/>
      <c r="N60" s="333">
        <f t="shared" si="27"/>
        <v>0</v>
      </c>
      <c r="O60" s="334">
        <f t="shared" si="33"/>
        <v>0</v>
      </c>
      <c r="P60" s="751">
        <f t="shared" si="28"/>
        <v>0</v>
      </c>
    </row>
    <row r="61" spans="1:16" ht="18.649999999999999" customHeight="1">
      <c r="A61" s="305" t="s">
        <v>545</v>
      </c>
      <c r="B61" s="298" t="s">
        <v>546</v>
      </c>
      <c r="C61" s="330"/>
      <c r="D61" s="330"/>
      <c r="E61" s="331"/>
      <c r="F61" s="332">
        <f t="shared" si="29"/>
        <v>0</v>
      </c>
      <c r="G61" s="331"/>
      <c r="H61" s="332">
        <f t="shared" si="30"/>
        <v>0</v>
      </c>
      <c r="I61" s="331"/>
      <c r="J61" s="332">
        <f t="shared" si="31"/>
        <v>0</v>
      </c>
      <c r="K61" s="331"/>
      <c r="L61" s="332">
        <f t="shared" si="32"/>
        <v>0</v>
      </c>
      <c r="M61" s="331"/>
      <c r="N61" s="333">
        <f t="shared" si="27"/>
        <v>0</v>
      </c>
      <c r="O61" s="334">
        <f t="shared" si="33"/>
        <v>0</v>
      </c>
      <c r="P61" s="751">
        <f t="shared" si="28"/>
        <v>0</v>
      </c>
    </row>
    <row r="62" spans="1:16" ht="18.649999999999999" customHeight="1">
      <c r="A62" s="305" t="s">
        <v>547</v>
      </c>
      <c r="B62" s="298" t="s">
        <v>548</v>
      </c>
      <c r="C62" s="330"/>
      <c r="D62" s="330"/>
      <c r="E62" s="331"/>
      <c r="F62" s="332">
        <f t="shared" si="29"/>
        <v>0</v>
      </c>
      <c r="G62" s="331"/>
      <c r="H62" s="332">
        <f t="shared" si="30"/>
        <v>0</v>
      </c>
      <c r="I62" s="331"/>
      <c r="J62" s="332">
        <f t="shared" si="31"/>
        <v>0</v>
      </c>
      <c r="K62" s="331"/>
      <c r="L62" s="332">
        <f t="shared" si="32"/>
        <v>0</v>
      </c>
      <c r="M62" s="331"/>
      <c r="N62" s="333">
        <f t="shared" si="27"/>
        <v>0</v>
      </c>
      <c r="O62" s="334">
        <f t="shared" si="33"/>
        <v>0</v>
      </c>
      <c r="P62" s="751">
        <f t="shared" si="28"/>
        <v>0</v>
      </c>
    </row>
    <row r="63" spans="1:16" ht="18.649999999999999" customHeight="1">
      <c r="A63" s="305" t="s">
        <v>549</v>
      </c>
      <c r="B63" s="345" t="s">
        <v>531</v>
      </c>
      <c r="C63" s="345"/>
      <c r="D63" s="345"/>
      <c r="E63" s="331"/>
      <c r="F63" s="332">
        <f>IF(ISERROR(E63/E$18),0,(E63/E$18))</f>
        <v>0</v>
      </c>
      <c r="G63" s="331"/>
      <c r="H63" s="332">
        <f>IF(ISERROR(G63/G$18),0,(G63/G$18))</f>
        <v>0</v>
      </c>
      <c r="I63" s="331"/>
      <c r="J63" s="332">
        <f>IF(ISERROR(I63/I$18),0,(I63/I$18))</f>
        <v>0</v>
      </c>
      <c r="K63" s="331"/>
      <c r="L63" s="332">
        <f>IF(ISERROR(K63/K$18),0,(K63/K$18))</f>
        <v>0</v>
      </c>
      <c r="M63" s="331"/>
      <c r="N63" s="333">
        <f t="shared" si="27"/>
        <v>0</v>
      </c>
      <c r="O63" s="334">
        <f>E63+G63+I63+K63</f>
        <v>0</v>
      </c>
      <c r="P63" s="751">
        <f t="shared" si="28"/>
        <v>0</v>
      </c>
    </row>
    <row r="64" spans="1:16" ht="18.649999999999999" customHeight="1">
      <c r="A64" s="305" t="s">
        <v>550</v>
      </c>
      <c r="B64" s="345" t="s">
        <v>531</v>
      </c>
      <c r="C64" s="345"/>
      <c r="D64" s="345"/>
      <c r="E64" s="331"/>
      <c r="F64" s="332">
        <f>IF(ISERROR(E64/E$18),0,(E64/E$18))</f>
        <v>0</v>
      </c>
      <c r="G64" s="331"/>
      <c r="H64" s="332">
        <f>IF(ISERROR(G64/G$18),0,(G64/G$18))</f>
        <v>0</v>
      </c>
      <c r="I64" s="331"/>
      <c r="J64" s="332">
        <f>IF(ISERROR(I64/I$18),0,(I64/I$18))</f>
        <v>0</v>
      </c>
      <c r="K64" s="331"/>
      <c r="L64" s="332">
        <f>IF(ISERROR(K64/K$18),0,(K64/K$18))</f>
        <v>0</v>
      </c>
      <c r="M64" s="331"/>
      <c r="N64" s="333">
        <f t="shared" si="27"/>
        <v>0</v>
      </c>
      <c r="O64" s="334">
        <f>E64+G64+I64+K64</f>
        <v>0</v>
      </c>
      <c r="P64" s="751">
        <f t="shared" si="28"/>
        <v>0</v>
      </c>
    </row>
    <row r="65" spans="1:16" ht="6.65" customHeight="1">
      <c r="A65" s="305"/>
      <c r="C65" s="330"/>
      <c r="D65" s="330"/>
      <c r="E65" s="341"/>
      <c r="F65" s="326"/>
      <c r="G65" s="341"/>
      <c r="H65" s="326"/>
      <c r="I65" s="341"/>
      <c r="J65" s="326"/>
      <c r="K65" s="341"/>
      <c r="L65" s="326"/>
      <c r="M65" s="341"/>
      <c r="N65" s="326"/>
      <c r="O65" s="334"/>
      <c r="P65" s="342"/>
    </row>
    <row r="66" spans="1:16" ht="19.75" customHeight="1">
      <c r="A66" s="321" t="s">
        <v>204</v>
      </c>
      <c r="B66" s="322" t="s">
        <v>551</v>
      </c>
      <c r="C66" s="347"/>
      <c r="D66" s="347"/>
      <c r="E66" s="337"/>
      <c r="F66" s="338"/>
      <c r="G66" s="337"/>
      <c r="H66" s="338"/>
      <c r="I66" s="337"/>
      <c r="J66" s="338"/>
      <c r="K66" s="337"/>
      <c r="L66" s="338"/>
      <c r="M66" s="337"/>
      <c r="N66" s="338"/>
      <c r="O66" s="339"/>
      <c r="P66" s="340"/>
    </row>
    <row r="67" spans="1:16" ht="6.65" customHeight="1">
      <c r="A67" s="305"/>
      <c r="C67" s="330"/>
      <c r="D67" s="330"/>
      <c r="E67" s="341"/>
      <c r="F67" s="326"/>
      <c r="G67" s="341"/>
      <c r="H67" s="326"/>
      <c r="I67" s="341"/>
      <c r="J67" s="326"/>
      <c r="K67" s="341"/>
      <c r="L67" s="326"/>
      <c r="M67" s="341"/>
      <c r="N67" s="326"/>
      <c r="O67" s="334"/>
      <c r="P67" s="342"/>
    </row>
    <row r="68" spans="1:16" ht="18.649999999999999" customHeight="1">
      <c r="A68" s="305" t="s">
        <v>552</v>
      </c>
      <c r="B68" s="298" t="s">
        <v>553</v>
      </c>
      <c r="C68" s="330"/>
      <c r="D68" s="330"/>
      <c r="E68" s="331"/>
      <c r="F68" s="332">
        <f t="shared" ref="F68:F73" si="34">IF(ISERROR(E68/E$18),0,(E68/E$18))</f>
        <v>0</v>
      </c>
      <c r="G68" s="331"/>
      <c r="H68" s="332">
        <f t="shared" ref="H68:H73" si="35">IF(ISERROR(G68/G$18),0,(G68/G$18))</f>
        <v>0</v>
      </c>
      <c r="I68" s="331"/>
      <c r="J68" s="332">
        <f t="shared" ref="J68:J73" si="36">IF(ISERROR(I68/I$18),0,(I68/I$18))</f>
        <v>0</v>
      </c>
      <c r="K68" s="331"/>
      <c r="L68" s="332">
        <f t="shared" ref="L68:L73" si="37">IF(ISERROR(K68/K$18),0,(K68/K$18))</f>
        <v>0</v>
      </c>
      <c r="M68" s="331"/>
      <c r="N68" s="333">
        <f t="shared" ref="N68:N73" si="38">IF(ISERROR(M68/K$18),0,(M68/K$18))</f>
        <v>0</v>
      </c>
      <c r="O68" s="334">
        <f t="shared" ref="O68:O73" si="39">E68+G68+I68+K68</f>
        <v>0</v>
      </c>
      <c r="P68" s="751">
        <f t="shared" ref="P68:P73" si="40">IF(ISERROR(O68/K$18),0,(O68/K$18))</f>
        <v>0</v>
      </c>
    </row>
    <row r="69" spans="1:16" ht="18.649999999999999" customHeight="1">
      <c r="A69" s="305" t="s">
        <v>554</v>
      </c>
      <c r="B69" s="298" t="s">
        <v>555</v>
      </c>
      <c r="C69" s="330"/>
      <c r="D69" s="330"/>
      <c r="E69" s="331"/>
      <c r="F69" s="332">
        <f t="shared" si="34"/>
        <v>0</v>
      </c>
      <c r="G69" s="331"/>
      <c r="H69" s="332">
        <f t="shared" si="35"/>
        <v>0</v>
      </c>
      <c r="I69" s="331"/>
      <c r="J69" s="332">
        <f t="shared" si="36"/>
        <v>0</v>
      </c>
      <c r="K69" s="331"/>
      <c r="L69" s="332">
        <f t="shared" si="37"/>
        <v>0</v>
      </c>
      <c r="M69" s="331"/>
      <c r="N69" s="333">
        <f t="shared" si="38"/>
        <v>0</v>
      </c>
      <c r="O69" s="334">
        <f t="shared" si="39"/>
        <v>0</v>
      </c>
      <c r="P69" s="751">
        <f t="shared" si="40"/>
        <v>0</v>
      </c>
    </row>
    <row r="70" spans="1:16" ht="18.649999999999999" customHeight="1">
      <c r="A70" s="305" t="s">
        <v>556</v>
      </c>
      <c r="B70" s="298" t="s">
        <v>557</v>
      </c>
      <c r="C70" s="330"/>
      <c r="D70" s="330"/>
      <c r="E70" s="331"/>
      <c r="F70" s="332">
        <f t="shared" si="34"/>
        <v>0</v>
      </c>
      <c r="G70" s="331"/>
      <c r="H70" s="332">
        <f t="shared" si="35"/>
        <v>0</v>
      </c>
      <c r="I70" s="331"/>
      <c r="J70" s="332">
        <f t="shared" si="36"/>
        <v>0</v>
      </c>
      <c r="K70" s="331"/>
      <c r="L70" s="332">
        <f t="shared" si="37"/>
        <v>0</v>
      </c>
      <c r="M70" s="331"/>
      <c r="N70" s="333">
        <f t="shared" si="38"/>
        <v>0</v>
      </c>
      <c r="O70" s="334">
        <f t="shared" si="39"/>
        <v>0</v>
      </c>
      <c r="P70" s="751">
        <f t="shared" si="40"/>
        <v>0</v>
      </c>
    </row>
    <row r="71" spans="1:16" ht="18.649999999999999" customHeight="1">
      <c r="A71" s="305" t="s">
        <v>558</v>
      </c>
      <c r="B71" s="298" t="s">
        <v>559</v>
      </c>
      <c r="C71" s="330"/>
      <c r="D71" s="330"/>
      <c r="E71" s="331"/>
      <c r="F71" s="332">
        <f t="shared" si="34"/>
        <v>0</v>
      </c>
      <c r="G71" s="331"/>
      <c r="H71" s="332">
        <f t="shared" si="35"/>
        <v>0</v>
      </c>
      <c r="I71" s="331"/>
      <c r="J71" s="332">
        <f t="shared" si="36"/>
        <v>0</v>
      </c>
      <c r="K71" s="331"/>
      <c r="L71" s="332">
        <f t="shared" si="37"/>
        <v>0</v>
      </c>
      <c r="M71" s="331"/>
      <c r="N71" s="333">
        <f t="shared" si="38"/>
        <v>0</v>
      </c>
      <c r="O71" s="334">
        <f t="shared" si="39"/>
        <v>0</v>
      </c>
      <c r="P71" s="751">
        <f t="shared" si="40"/>
        <v>0</v>
      </c>
    </row>
    <row r="72" spans="1:16" ht="18.649999999999999" customHeight="1">
      <c r="A72" s="305" t="s">
        <v>560</v>
      </c>
      <c r="B72" s="345" t="s">
        <v>531</v>
      </c>
      <c r="C72" s="345"/>
      <c r="D72" s="345"/>
      <c r="E72" s="331"/>
      <c r="F72" s="332">
        <f t="shared" si="34"/>
        <v>0</v>
      </c>
      <c r="G72" s="331"/>
      <c r="H72" s="332">
        <f t="shared" si="35"/>
        <v>0</v>
      </c>
      <c r="I72" s="331"/>
      <c r="J72" s="332">
        <f t="shared" si="36"/>
        <v>0</v>
      </c>
      <c r="K72" s="331"/>
      <c r="L72" s="332">
        <f t="shared" si="37"/>
        <v>0</v>
      </c>
      <c r="M72" s="331"/>
      <c r="N72" s="333">
        <f t="shared" si="38"/>
        <v>0</v>
      </c>
      <c r="O72" s="334">
        <f t="shared" si="39"/>
        <v>0</v>
      </c>
      <c r="P72" s="751">
        <f t="shared" si="40"/>
        <v>0</v>
      </c>
    </row>
    <row r="73" spans="1:16" ht="18.649999999999999" customHeight="1">
      <c r="A73" s="305" t="s">
        <v>561</v>
      </c>
      <c r="B73" s="345" t="s">
        <v>531</v>
      </c>
      <c r="C73" s="345"/>
      <c r="D73" s="345"/>
      <c r="E73" s="331"/>
      <c r="F73" s="332">
        <f t="shared" si="34"/>
        <v>0</v>
      </c>
      <c r="G73" s="331"/>
      <c r="H73" s="332">
        <f t="shared" si="35"/>
        <v>0</v>
      </c>
      <c r="I73" s="331"/>
      <c r="J73" s="332">
        <f t="shared" si="36"/>
        <v>0</v>
      </c>
      <c r="K73" s="331"/>
      <c r="L73" s="332">
        <f t="shared" si="37"/>
        <v>0</v>
      </c>
      <c r="M73" s="331"/>
      <c r="N73" s="333">
        <f t="shared" si="38"/>
        <v>0</v>
      </c>
      <c r="O73" s="334">
        <f t="shared" si="39"/>
        <v>0</v>
      </c>
      <c r="P73" s="751">
        <f t="shared" si="40"/>
        <v>0</v>
      </c>
    </row>
    <row r="74" spans="1:16" ht="5.65" customHeight="1">
      <c r="A74" s="348"/>
      <c r="B74" s="349"/>
      <c r="C74" s="349"/>
      <c r="D74" s="349"/>
      <c r="E74" s="350"/>
      <c r="F74" s="351"/>
      <c r="G74" s="350"/>
      <c r="H74" s="351"/>
      <c r="I74" s="350"/>
      <c r="J74" s="351"/>
      <c r="K74" s="350"/>
      <c r="L74" s="351"/>
      <c r="M74" s="352"/>
      <c r="N74" s="351"/>
      <c r="O74" s="353"/>
      <c r="P74" s="354"/>
    </row>
    <row r="75" spans="1:16" ht="5.65" customHeight="1">
      <c r="A75" s="305"/>
      <c r="E75" s="355"/>
      <c r="F75" s="326"/>
      <c r="G75" s="355"/>
      <c r="H75" s="326"/>
      <c r="I75" s="355"/>
      <c r="J75" s="326"/>
      <c r="K75" s="355"/>
      <c r="L75" s="326"/>
      <c r="M75" s="327"/>
      <c r="N75" s="326"/>
      <c r="O75" s="334"/>
      <c r="P75" s="342"/>
    </row>
    <row r="76" spans="1:16" ht="18" customHeight="1">
      <c r="A76" s="305"/>
      <c r="B76" s="298" t="s">
        <v>562</v>
      </c>
      <c r="E76" s="356">
        <f>SUM(E25:E73)</f>
        <v>0</v>
      </c>
      <c r="F76" s="332">
        <f>IF(ISERROR(E76/E$18),0,(E76/E$18))</f>
        <v>0</v>
      </c>
      <c r="G76" s="356">
        <f>SUM(G25:G73)</f>
        <v>0</v>
      </c>
      <c r="H76" s="332">
        <f>IF(ISERROR(G76/G$18),0,(G76/G$18))</f>
        <v>0</v>
      </c>
      <c r="I76" s="356">
        <f>SUM(I25:I73)</f>
        <v>0</v>
      </c>
      <c r="J76" s="332">
        <f>IF(ISERROR(I76/I$18),0,(I76/I$18))</f>
        <v>0</v>
      </c>
      <c r="K76" s="356">
        <f>SUM(K25:K73)</f>
        <v>0</v>
      </c>
      <c r="L76" s="332">
        <f>IF(ISERROR(K76/K$18),0,(K76/K$18))</f>
        <v>0</v>
      </c>
      <c r="M76" s="356">
        <f>SUM(M25:M73)</f>
        <v>0</v>
      </c>
      <c r="N76" s="333">
        <f t="shared" ref="N76:N79" si="41">IF(ISERROR(M76/K$18),0,(M76/K$18))</f>
        <v>0</v>
      </c>
      <c r="O76" s="334">
        <f>E76+G76+I76+K76</f>
        <v>0</v>
      </c>
      <c r="P76" s="751">
        <f t="shared" ref="P76:P81" si="42">IF(ISERROR(O76/K$18),0,(O76/K$18))</f>
        <v>0</v>
      </c>
    </row>
    <row r="77" spans="1:16" ht="18" customHeight="1">
      <c r="A77" s="305" t="s">
        <v>206</v>
      </c>
      <c r="B77" s="298" t="s">
        <v>563</v>
      </c>
      <c r="E77" s="331"/>
      <c r="F77" s="332">
        <f>IF(ISERROR(E77/E$18),0,(E77/E$18))</f>
        <v>0</v>
      </c>
      <c r="G77" s="331"/>
      <c r="H77" s="332">
        <f>IF(ISERROR(G77/G$18),0,(G77/G$18))</f>
        <v>0</v>
      </c>
      <c r="I77" s="331"/>
      <c r="J77" s="332">
        <f>IF(ISERROR(I77/I$18),0,(I77/I$18))</f>
        <v>0</v>
      </c>
      <c r="K77" s="331"/>
      <c r="L77" s="332">
        <f>IF(ISERROR(K77/K$18),0,(K77/K$18))</f>
        <v>0</v>
      </c>
      <c r="M77" s="331"/>
      <c r="N77" s="333">
        <f t="shared" si="41"/>
        <v>0</v>
      </c>
      <c r="O77" s="327">
        <v>10</v>
      </c>
      <c r="P77" s="751">
        <f t="shared" si="42"/>
        <v>0</v>
      </c>
    </row>
    <row r="78" spans="1:16" ht="18" customHeight="1">
      <c r="A78" s="305"/>
      <c r="B78" s="298" t="s">
        <v>564</v>
      </c>
      <c r="E78" s="327">
        <f>E77+E76</f>
        <v>0</v>
      </c>
      <c r="F78" s="332">
        <f>IF(ISERROR(E78/E$18),0,(E78/E$18))</f>
        <v>0</v>
      </c>
      <c r="G78" s="327">
        <f>G77+G76</f>
        <v>0</v>
      </c>
      <c r="H78" s="332">
        <f>IF(ISERROR(G78/G$18),0,(G78/G$18))</f>
        <v>0</v>
      </c>
      <c r="I78" s="327">
        <f>I77+I76</f>
        <v>0</v>
      </c>
      <c r="J78" s="332">
        <f>IF(ISERROR(I78/I$18),0,(I78/I$18))</f>
        <v>0</v>
      </c>
      <c r="K78" s="327">
        <f>K77+K76</f>
        <v>0</v>
      </c>
      <c r="L78" s="332">
        <f>IF(ISERROR(K78/K$18),0,(K78/K$18))</f>
        <v>0</v>
      </c>
      <c r="M78" s="327">
        <f>M77+M76</f>
        <v>0</v>
      </c>
      <c r="N78" s="333">
        <f t="shared" si="41"/>
        <v>0</v>
      </c>
      <c r="O78" s="327">
        <f>O77+O76</f>
        <v>10</v>
      </c>
      <c r="P78" s="751">
        <f t="shared" si="42"/>
        <v>0</v>
      </c>
    </row>
    <row r="79" spans="1:16" ht="18" customHeight="1">
      <c r="A79" s="305"/>
      <c r="B79" s="357" t="s">
        <v>565</v>
      </c>
      <c r="C79" s="664"/>
      <c r="D79" s="665"/>
      <c r="E79" s="327">
        <f>E78*$C$79</f>
        <v>0</v>
      </c>
      <c r="F79" s="332">
        <f>IF(ISERROR(E79/E$18),0,(E79/E$18))</f>
        <v>0</v>
      </c>
      <c r="G79" s="327">
        <f>G78*$C$79</f>
        <v>0</v>
      </c>
      <c r="H79" s="332">
        <f>IF(ISERROR(G79/G$18),0,(G79/G$18))</f>
        <v>0</v>
      </c>
      <c r="I79" s="327">
        <f>I78*$C$79</f>
        <v>0</v>
      </c>
      <c r="J79" s="332">
        <f>IF(ISERROR(I79/I$18),0,(I79/I$18))</f>
        <v>0</v>
      </c>
      <c r="K79" s="327">
        <f>K78*$C$79</f>
        <v>0</v>
      </c>
      <c r="L79" s="332">
        <f>IF(ISERROR(K79/K$18),0,(K79/K$18))</f>
        <v>0</v>
      </c>
      <c r="M79" s="327">
        <f>M78*$C$79</f>
        <v>0</v>
      </c>
      <c r="N79" s="333">
        <f t="shared" si="41"/>
        <v>0</v>
      </c>
      <c r="O79" s="327">
        <f>O78*$C$79</f>
        <v>0</v>
      </c>
      <c r="P79" s="751">
        <f t="shared" si="42"/>
        <v>0</v>
      </c>
    </row>
    <row r="80" spans="1:16" ht="9" customHeight="1">
      <c r="A80" s="305"/>
      <c r="E80" s="326"/>
      <c r="F80" s="326"/>
      <c r="G80" s="326"/>
      <c r="H80" s="326"/>
      <c r="I80" s="326"/>
      <c r="J80" s="326"/>
      <c r="K80" s="326"/>
      <c r="L80" s="326"/>
      <c r="M80" s="326"/>
      <c r="N80" s="326"/>
      <c r="O80" s="298"/>
      <c r="P80" s="342"/>
    </row>
    <row r="81" spans="1:16" ht="26.65" customHeight="1">
      <c r="A81" s="358"/>
      <c r="B81" s="322" t="s">
        <v>483</v>
      </c>
      <c r="C81" s="322"/>
      <c r="D81" s="322"/>
      <c r="E81" s="359">
        <f>E79+E78</f>
        <v>0</v>
      </c>
      <c r="F81" s="360">
        <f>IF(ISERROR(E81/E$18),0,(E81/E$18))</f>
        <v>0</v>
      </c>
      <c r="G81" s="359">
        <f>G79+G78</f>
        <v>0</v>
      </c>
      <c r="H81" s="360">
        <f>IF(ISERROR(G81/G$18),0,(G81/G$18))</f>
        <v>0</v>
      </c>
      <c r="I81" s="359">
        <f>I79+I78</f>
        <v>0</v>
      </c>
      <c r="J81" s="360">
        <f>IF(ISERROR(I81/I$18),0,(I81/I$18))</f>
        <v>0</v>
      </c>
      <c r="K81" s="359">
        <f>K79+K78</f>
        <v>0</v>
      </c>
      <c r="L81" s="360">
        <f>IF(ISERROR(K81/K$18),0,(K81/K$18))</f>
        <v>0</v>
      </c>
      <c r="M81" s="359">
        <f>M79+M78</f>
        <v>0</v>
      </c>
      <c r="N81" s="361">
        <f>IF(ISERROR(M81/K$18),0,(M81/K$18))</f>
        <v>0</v>
      </c>
      <c r="O81" s="359">
        <f>O79+O78</f>
        <v>10</v>
      </c>
      <c r="P81" s="752">
        <f t="shared" si="42"/>
        <v>0</v>
      </c>
    </row>
    <row r="82" spans="1:16">
      <c r="E82" s="326"/>
      <c r="F82" s="326"/>
      <c r="G82" s="326"/>
      <c r="H82" s="326"/>
      <c r="I82" s="326"/>
      <c r="J82" s="326"/>
      <c r="K82" s="326"/>
      <c r="L82" s="326"/>
      <c r="M82" s="326"/>
      <c r="N82" s="326"/>
      <c r="P82" s="326"/>
    </row>
    <row r="83" spans="1:16">
      <c r="E83" s="299"/>
      <c r="F83" s="299"/>
      <c r="G83" s="299"/>
      <c r="H83" s="299"/>
      <c r="I83" s="299"/>
      <c r="J83" s="299"/>
    </row>
    <row r="85" spans="1:16">
      <c r="B85" s="300"/>
      <c r="C85" s="300"/>
      <c r="D85" s="300"/>
    </row>
  </sheetData>
  <mergeCells count="61">
    <mergeCell ref="B4:P4"/>
    <mergeCell ref="H6:P6"/>
    <mergeCell ref="B8:D12"/>
    <mergeCell ref="E8:P12"/>
    <mergeCell ref="B14:D14"/>
    <mergeCell ref="E14:F14"/>
    <mergeCell ref="G14:H14"/>
    <mergeCell ref="I14:J14"/>
    <mergeCell ref="K14:L14"/>
    <mergeCell ref="M14:N14"/>
    <mergeCell ref="O14:P15"/>
    <mergeCell ref="B15:D15"/>
    <mergeCell ref="E15:F15"/>
    <mergeCell ref="G15:H15"/>
    <mergeCell ref="I15:J15"/>
    <mergeCell ref="K15:L15"/>
    <mergeCell ref="M15:N15"/>
    <mergeCell ref="O16:P17"/>
    <mergeCell ref="B17:D17"/>
    <mergeCell ref="E17:F17"/>
    <mergeCell ref="G17:H17"/>
    <mergeCell ref="I17:J17"/>
    <mergeCell ref="B16:D16"/>
    <mergeCell ref="E16:F16"/>
    <mergeCell ref="G16:H16"/>
    <mergeCell ref="I16:J16"/>
    <mergeCell ref="K16:L16"/>
    <mergeCell ref="K17:L17"/>
    <mergeCell ref="M18:N18"/>
    <mergeCell ref="O18:P19"/>
    <mergeCell ref="B19:D19"/>
    <mergeCell ref="E19:F19"/>
    <mergeCell ref="G19:H19"/>
    <mergeCell ref="I19:J19"/>
    <mergeCell ref="K19:L19"/>
    <mergeCell ref="M19:N19"/>
    <mergeCell ref="B18:D18"/>
    <mergeCell ref="E18:F18"/>
    <mergeCell ref="G18:H18"/>
    <mergeCell ref="I18:J18"/>
    <mergeCell ref="K18:L18"/>
    <mergeCell ref="K22:L22"/>
    <mergeCell ref="M22:N22"/>
    <mergeCell ref="O20:P21"/>
    <mergeCell ref="B21:D21"/>
    <mergeCell ref="E21:F21"/>
    <mergeCell ref="G21:H21"/>
    <mergeCell ref="I21:J21"/>
    <mergeCell ref="K21:L21"/>
    <mergeCell ref="M21:N21"/>
    <mergeCell ref="B20:D20"/>
    <mergeCell ref="E20:F20"/>
    <mergeCell ref="G20:H20"/>
    <mergeCell ref="I20:J20"/>
    <mergeCell ref="K20:L20"/>
    <mergeCell ref="M20:N20"/>
    <mergeCell ref="C79:D79"/>
    <mergeCell ref="B22:D22"/>
    <mergeCell ref="E22:F22"/>
    <mergeCell ref="G22:H22"/>
    <mergeCell ref="I22:J22"/>
  </mergeCells>
  <dataValidations count="3">
    <dataValidation type="list" allowBlank="1" showInputMessage="1" showErrorMessage="1" sqref="O16:P16" xr:uid="{00000000-0002-0000-0900-000000000000}">
      <formula1>$T$14:$T$20</formula1>
    </dataValidation>
    <dataValidation type="list" allowBlank="1" showInputMessage="1" showErrorMessage="1" sqref="C31:D36 C40:D51" xr:uid="{00000000-0002-0000-0900-000001000000}">
      <formula1>$T$31:$T$32</formula1>
    </dataValidation>
    <dataValidation type="list" allowBlank="1" showInputMessage="1" showErrorMessage="1" sqref="O20:P20" xr:uid="{00000000-0002-0000-0900-000002000000}">
      <formula1>$T$23:$T$25</formula1>
    </dataValidation>
  </dataValidations>
  <printOptions horizontalCentered="1"/>
  <pageMargins left="0.38" right="0.55118110236220474" top="0.38" bottom="0.54" header="0.3" footer="0.28999999999999998"/>
  <pageSetup paperSize="9" scale="57" orientation="portrait" r:id="rId1"/>
  <headerFooter alignWithMargins="0">
    <oddFooter>&amp;L&amp;"Arial,Regular"&amp;8&amp;F&amp;R&amp;"Arial,Regular"&amp;8&amp;D</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2:F24"/>
  <sheetViews>
    <sheetView workbookViewId="0">
      <selection activeCell="D10" sqref="D10"/>
    </sheetView>
  </sheetViews>
  <sheetFormatPr defaultColWidth="9.1796875" defaultRowHeight="12.5"/>
  <cols>
    <col min="1" max="1" width="2.453125" style="344" customWidth="1"/>
    <col min="2" max="2" width="11.1796875" style="344" customWidth="1"/>
    <col min="3" max="3" width="37.1796875" style="344" customWidth="1"/>
    <col min="4" max="6" width="12" style="344" customWidth="1"/>
    <col min="7" max="7" width="1.54296875" style="344" customWidth="1"/>
    <col min="8" max="16384" width="9.1796875" style="344"/>
  </cols>
  <sheetData>
    <row r="2" spans="2:6" ht="22" customHeight="1">
      <c r="B2" s="363" t="s">
        <v>566</v>
      </c>
      <c r="C2" s="364"/>
      <c r="D2" s="365"/>
      <c r="E2" s="365"/>
      <c r="F2" s="366"/>
    </row>
    <row r="4" spans="2:6" ht="38.25" customHeight="1">
      <c r="B4" s="363" t="s">
        <v>567</v>
      </c>
      <c r="C4" s="364" t="s">
        <v>568</v>
      </c>
      <c r="D4" s="367" t="s">
        <v>569</v>
      </c>
      <c r="E4" s="367" t="s">
        <v>570</v>
      </c>
      <c r="F4" s="368" t="s">
        <v>571</v>
      </c>
    </row>
    <row r="5" spans="2:6" ht="7" customHeight="1"/>
    <row r="6" spans="2:6" ht="20.25" customHeight="1">
      <c r="B6" s="369">
        <v>1.1000000000000001</v>
      </c>
      <c r="C6" s="364" t="s">
        <v>572</v>
      </c>
      <c r="D6" s="365"/>
      <c r="E6" s="365"/>
      <c r="F6" s="366"/>
    </row>
    <row r="7" spans="2:6" ht="20.25" customHeight="1">
      <c r="B7" s="370" t="s">
        <v>573</v>
      </c>
      <c r="C7" s="344" t="s">
        <v>574</v>
      </c>
      <c r="D7" s="371"/>
      <c r="E7" s="371"/>
      <c r="F7" s="371"/>
    </row>
    <row r="8" spans="2:6" ht="20.25" customHeight="1">
      <c r="B8" s="370" t="s">
        <v>575</v>
      </c>
      <c r="C8" s="344" t="s">
        <v>576</v>
      </c>
      <c r="D8" s="371"/>
      <c r="E8" s="371"/>
      <c r="F8" s="371"/>
    </row>
    <row r="9" spans="2:6" ht="20.25" customHeight="1">
      <c r="B9" s="370" t="s">
        <v>577</v>
      </c>
      <c r="C9" s="344" t="s">
        <v>578</v>
      </c>
      <c r="D9" s="371"/>
      <c r="E9" s="371"/>
      <c r="F9" s="371"/>
    </row>
    <row r="10" spans="2:6" ht="20.25" customHeight="1">
      <c r="B10" s="369">
        <v>1.2</v>
      </c>
      <c r="C10" s="364" t="s">
        <v>579</v>
      </c>
      <c r="D10" s="372"/>
      <c r="E10" s="372"/>
      <c r="F10" s="373"/>
    </row>
    <row r="11" spans="2:6" ht="20.25" customHeight="1">
      <c r="B11" s="370" t="s">
        <v>580</v>
      </c>
      <c r="C11" s="344" t="s">
        <v>581</v>
      </c>
      <c r="D11" s="371"/>
      <c r="E11" s="371"/>
      <c r="F11" s="371"/>
    </row>
    <row r="12" spans="2:6" ht="20.25" customHeight="1">
      <c r="B12" s="370" t="s">
        <v>582</v>
      </c>
      <c r="C12" s="344" t="s">
        <v>583</v>
      </c>
      <c r="D12" s="371"/>
      <c r="E12" s="371"/>
      <c r="F12" s="371"/>
    </row>
    <row r="13" spans="2:6" ht="20.25" customHeight="1">
      <c r="B13" s="370" t="s">
        <v>584</v>
      </c>
      <c r="C13" s="344" t="s">
        <v>585</v>
      </c>
      <c r="D13" s="371"/>
      <c r="E13" s="371"/>
      <c r="F13" s="371"/>
    </row>
    <row r="14" spans="2:6" ht="20.25" customHeight="1">
      <c r="B14" s="370" t="s">
        <v>586</v>
      </c>
      <c r="C14" s="344" t="s">
        <v>587</v>
      </c>
      <c r="D14" s="371"/>
      <c r="E14" s="371"/>
      <c r="F14" s="371"/>
    </row>
    <row r="15" spans="2:6" ht="20.25" customHeight="1">
      <c r="B15" s="370" t="s">
        <v>588</v>
      </c>
      <c r="C15" s="344" t="s">
        <v>589</v>
      </c>
      <c r="D15" s="371"/>
      <c r="E15" s="371"/>
      <c r="F15" s="371"/>
    </row>
    <row r="16" spans="2:6" ht="20.25" customHeight="1">
      <c r="B16" s="370" t="s">
        <v>590</v>
      </c>
      <c r="C16" s="344" t="s">
        <v>591</v>
      </c>
      <c r="D16" s="371"/>
      <c r="E16" s="371"/>
      <c r="F16" s="371"/>
    </row>
    <row r="17" spans="2:6" ht="20.25" customHeight="1">
      <c r="B17" s="370" t="s">
        <v>592</v>
      </c>
      <c r="C17" s="344" t="s">
        <v>593</v>
      </c>
      <c r="D17" s="371"/>
      <c r="E17" s="371"/>
      <c r="F17" s="371"/>
    </row>
    <row r="18" spans="2:6" ht="20.25" customHeight="1">
      <c r="B18" s="370" t="s">
        <v>594</v>
      </c>
      <c r="C18" s="344" t="s">
        <v>576</v>
      </c>
      <c r="D18" s="371"/>
      <c r="E18" s="371"/>
      <c r="F18" s="371"/>
    </row>
    <row r="19" spans="2:6" ht="20.25" customHeight="1">
      <c r="B19" s="370" t="s">
        <v>595</v>
      </c>
      <c r="C19" s="344" t="s">
        <v>578</v>
      </c>
      <c r="D19" s="371"/>
      <c r="E19" s="371"/>
      <c r="F19" s="371"/>
    </row>
    <row r="20" spans="2:6" ht="20.25" customHeight="1">
      <c r="B20" s="370" t="s">
        <v>596</v>
      </c>
      <c r="C20" s="344" t="s">
        <v>597</v>
      </c>
      <c r="D20" s="371"/>
      <c r="E20" s="371"/>
      <c r="F20" s="371"/>
    </row>
    <row r="21" spans="2:6" ht="20.25" customHeight="1">
      <c r="B21" s="370" t="s">
        <v>598</v>
      </c>
      <c r="C21" s="344" t="s">
        <v>599</v>
      </c>
      <c r="D21" s="371"/>
      <c r="E21" s="371"/>
      <c r="F21" s="371"/>
    </row>
    <row r="22" spans="2:6" ht="20.25" customHeight="1">
      <c r="B22" s="370" t="s">
        <v>600</v>
      </c>
      <c r="C22" s="344" t="s">
        <v>601</v>
      </c>
      <c r="D22" s="371"/>
      <c r="E22" s="371"/>
      <c r="F22" s="371"/>
    </row>
    <row r="23" spans="2:6" ht="20.25" customHeight="1">
      <c r="B23" s="370" t="s">
        <v>602</v>
      </c>
      <c r="C23" s="344" t="s">
        <v>603</v>
      </c>
      <c r="D23" s="374"/>
      <c r="E23" s="374"/>
      <c r="F23" s="374"/>
    </row>
    <row r="24" spans="2:6" ht="25" customHeight="1">
      <c r="B24" s="375"/>
      <c r="C24" s="375" t="s">
        <v>604</v>
      </c>
      <c r="D24" s="376">
        <f>SUM(D7:D23)</f>
        <v>0</v>
      </c>
      <c r="E24" s="376">
        <f t="shared" ref="E24:F24" si="0">SUM(E7:E23)</f>
        <v>0</v>
      </c>
      <c r="F24" s="376">
        <f t="shared" si="0"/>
        <v>0</v>
      </c>
    </row>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C1:L86"/>
  <sheetViews>
    <sheetView topLeftCell="B1" workbookViewId="0">
      <selection activeCell="H14" sqref="H14"/>
    </sheetView>
  </sheetViews>
  <sheetFormatPr defaultColWidth="9.1796875" defaultRowHeight="25.5" customHeight="1"/>
  <cols>
    <col min="1" max="1" width="0" style="195" hidden="1" customWidth="1"/>
    <col min="2" max="2" width="1.7265625" style="195" customWidth="1"/>
    <col min="3" max="3" width="6" style="199" bestFit="1" customWidth="1"/>
    <col min="4" max="4" width="6" style="199" customWidth="1"/>
    <col min="5" max="5" width="54.26953125" style="195" bestFit="1" customWidth="1"/>
    <col min="6" max="6" width="16" style="199" customWidth="1"/>
    <col min="7" max="7" width="1.7265625" style="195" customWidth="1"/>
    <col min="8" max="8" width="10" style="195" customWidth="1"/>
    <col min="9" max="16384" width="9.1796875" style="195"/>
  </cols>
  <sheetData>
    <row r="1" spans="3:12" ht="24.75" customHeight="1">
      <c r="C1" s="192" t="s">
        <v>605</v>
      </c>
      <c r="D1" s="193"/>
      <c r="E1" s="81"/>
      <c r="F1" s="194"/>
    </row>
    <row r="2" spans="3:12" ht="25.5" customHeight="1">
      <c r="C2" s="725" t="s">
        <v>606</v>
      </c>
      <c r="D2" s="725"/>
      <c r="E2" s="725"/>
      <c r="F2" s="725"/>
    </row>
    <row r="3" spans="3:12" ht="16.5" customHeight="1">
      <c r="C3" s="196" t="s">
        <v>36</v>
      </c>
      <c r="D3" s="197"/>
      <c r="E3" s="197"/>
      <c r="F3" s="198"/>
    </row>
    <row r="4" spans="3:12" ht="21" customHeight="1">
      <c r="C4" s="638" t="s">
        <v>927</v>
      </c>
      <c r="D4" s="638"/>
      <c r="E4" s="638"/>
      <c r="F4" s="116" t="s">
        <v>927</v>
      </c>
    </row>
    <row r="5" spans="3:12" ht="4.5" customHeight="1">
      <c r="E5" s="48"/>
      <c r="F5" s="200"/>
    </row>
    <row r="6" spans="3:12" ht="15" customHeight="1">
      <c r="C6" s="201" t="s">
        <v>607</v>
      </c>
      <c r="D6" s="202"/>
      <c r="E6" s="203"/>
      <c r="F6" s="204" t="s">
        <v>608</v>
      </c>
    </row>
    <row r="7" spans="3:12" ht="15" customHeight="1">
      <c r="E7" s="195" t="s">
        <v>609</v>
      </c>
      <c r="F7" s="205"/>
    </row>
    <row r="8" spans="3:12" ht="15" customHeight="1">
      <c r="E8" s="195" t="s">
        <v>610</v>
      </c>
      <c r="F8" s="205"/>
    </row>
    <row r="9" spans="3:12" ht="15" customHeight="1">
      <c r="E9" s="195" t="s">
        <v>611</v>
      </c>
      <c r="F9" s="205"/>
    </row>
    <row r="10" spans="3:12" ht="15" customHeight="1">
      <c r="E10" s="195" t="s">
        <v>612</v>
      </c>
      <c r="F10" s="205"/>
    </row>
    <row r="11" spans="3:12" ht="15" customHeight="1">
      <c r="E11" s="195" t="s">
        <v>613</v>
      </c>
      <c r="F11" s="205"/>
    </row>
    <row r="12" spans="3:12" ht="15" customHeight="1">
      <c r="E12" s="195" t="s">
        <v>614</v>
      </c>
      <c r="F12" s="205"/>
    </row>
    <row r="13" spans="3:12" ht="15" customHeight="1">
      <c r="E13" s="195" t="s">
        <v>615</v>
      </c>
      <c r="F13" s="205"/>
      <c r="L13" s="206"/>
    </row>
    <row r="14" spans="3:12" ht="15" customHeight="1">
      <c r="E14" s="195" t="s">
        <v>616</v>
      </c>
      <c r="F14" s="205"/>
    </row>
    <row r="15" spans="3:12" ht="15" customHeight="1">
      <c r="E15" s="195" t="s">
        <v>617</v>
      </c>
      <c r="F15" s="205"/>
    </row>
    <row r="16" spans="3:12" ht="15" customHeight="1">
      <c r="E16" s="195" t="s">
        <v>618</v>
      </c>
      <c r="F16" s="205"/>
    </row>
    <row r="17" spans="3:6" ht="15" customHeight="1">
      <c r="C17" s="201" t="s">
        <v>619</v>
      </c>
      <c r="D17" s="202"/>
      <c r="E17" s="203"/>
      <c r="F17" s="207"/>
    </row>
    <row r="18" spans="3:6" ht="15" customHeight="1">
      <c r="C18" s="208"/>
      <c r="D18" s="209"/>
      <c r="E18" s="210" t="s">
        <v>620</v>
      </c>
      <c r="F18" s="211"/>
    </row>
    <row r="19" spans="3:6" ht="15" customHeight="1">
      <c r="C19" s="212"/>
      <c r="D19" s="212"/>
      <c r="E19" s="195" t="s">
        <v>621</v>
      </c>
      <c r="F19" s="205"/>
    </row>
    <row r="20" spans="3:6" ht="15" customHeight="1">
      <c r="C20" s="212"/>
      <c r="D20" s="212"/>
      <c r="E20" s="195" t="s">
        <v>622</v>
      </c>
      <c r="F20" s="205"/>
    </row>
    <row r="21" spans="3:6" ht="15" customHeight="1">
      <c r="C21" s="212"/>
      <c r="D21" s="212"/>
      <c r="E21" s="195" t="s">
        <v>623</v>
      </c>
      <c r="F21" s="205"/>
    </row>
    <row r="22" spans="3:6" ht="15" customHeight="1">
      <c r="C22" s="212"/>
      <c r="D22" s="212"/>
      <c r="E22" s="195" t="s">
        <v>624</v>
      </c>
      <c r="F22" s="205"/>
    </row>
    <row r="23" spans="3:6" ht="15" customHeight="1">
      <c r="C23" s="212"/>
      <c r="D23" s="212"/>
      <c r="E23" s="213" t="s">
        <v>625</v>
      </c>
      <c r="F23" s="205"/>
    </row>
    <row r="24" spans="3:6" ht="15" customHeight="1">
      <c r="C24" s="214"/>
      <c r="D24" s="214"/>
      <c r="E24" s="213" t="s">
        <v>626</v>
      </c>
      <c r="F24" s="205"/>
    </row>
    <row r="25" spans="3:6" ht="15" customHeight="1">
      <c r="C25" s="208"/>
      <c r="D25" s="209"/>
      <c r="E25" s="210" t="s">
        <v>627</v>
      </c>
      <c r="F25" s="211"/>
    </row>
    <row r="26" spans="3:6" ht="15" customHeight="1">
      <c r="C26" s="214"/>
      <c r="D26" s="214"/>
      <c r="E26" s="215" t="s">
        <v>628</v>
      </c>
      <c r="F26" s="205"/>
    </row>
    <row r="27" spans="3:6" ht="15" customHeight="1">
      <c r="C27" s="212"/>
      <c r="D27" s="212"/>
      <c r="E27" s="195" t="s">
        <v>629</v>
      </c>
      <c r="F27" s="205"/>
    </row>
    <row r="28" spans="3:6" ht="15" customHeight="1">
      <c r="C28" s="208"/>
      <c r="D28" s="209"/>
      <c r="E28" s="210" t="s">
        <v>630</v>
      </c>
      <c r="F28" s="211"/>
    </row>
    <row r="29" spans="3:6" ht="15" customHeight="1">
      <c r="C29" s="212"/>
      <c r="D29" s="212"/>
      <c r="E29" s="195" t="s">
        <v>631</v>
      </c>
      <c r="F29" s="205"/>
    </row>
    <row r="30" spans="3:6" ht="15" customHeight="1">
      <c r="C30" s="212"/>
      <c r="D30" s="212"/>
      <c r="E30" s="195" t="s">
        <v>632</v>
      </c>
      <c r="F30" s="205"/>
    </row>
    <row r="31" spans="3:6" ht="15" customHeight="1">
      <c r="C31" s="212"/>
      <c r="D31" s="212"/>
      <c r="E31" s="195" t="s">
        <v>633</v>
      </c>
      <c r="F31" s="205"/>
    </row>
    <row r="32" spans="3:6" ht="15" customHeight="1">
      <c r="C32" s="212"/>
      <c r="D32" s="212"/>
      <c r="E32" s="195" t="s">
        <v>634</v>
      </c>
      <c r="F32" s="205"/>
    </row>
    <row r="33" spans="3:6" ht="15" customHeight="1">
      <c r="C33" s="212"/>
      <c r="D33" s="212"/>
      <c r="E33" s="195" t="s">
        <v>635</v>
      </c>
      <c r="F33" s="205"/>
    </row>
    <row r="34" spans="3:6" ht="15" customHeight="1">
      <c r="C34" s="212"/>
      <c r="D34" s="212"/>
      <c r="E34" s="195" t="s">
        <v>636</v>
      </c>
      <c r="F34" s="205"/>
    </row>
    <row r="35" spans="3:6" ht="15" customHeight="1">
      <c r="C35" s="212"/>
      <c r="D35" s="212"/>
      <c r="E35" s="195" t="s">
        <v>637</v>
      </c>
      <c r="F35" s="205"/>
    </row>
    <row r="36" spans="3:6" ht="15" customHeight="1">
      <c r="C36" s="212"/>
      <c r="D36" s="212"/>
      <c r="E36" s="195" t="s">
        <v>638</v>
      </c>
      <c r="F36" s="205"/>
    </row>
    <row r="37" spans="3:6" ht="15" customHeight="1">
      <c r="C37" s="212"/>
      <c r="D37" s="212"/>
      <c r="E37" s="195" t="s">
        <v>639</v>
      </c>
      <c r="F37" s="205"/>
    </row>
    <row r="38" spans="3:6" ht="15" customHeight="1">
      <c r="C38" s="212"/>
      <c r="D38" s="212"/>
      <c r="E38" s="195" t="s">
        <v>640</v>
      </c>
      <c r="F38" s="205"/>
    </row>
    <row r="39" spans="3:6" ht="15" customHeight="1">
      <c r="C39" s="212"/>
      <c r="D39" s="212"/>
      <c r="E39" s="195" t="s">
        <v>641</v>
      </c>
      <c r="F39" s="205"/>
    </row>
    <row r="40" spans="3:6" ht="15" customHeight="1">
      <c r="C40" s="212"/>
      <c r="D40" s="212"/>
      <c r="E40" s="195" t="s">
        <v>642</v>
      </c>
      <c r="F40" s="205"/>
    </row>
    <row r="41" spans="3:6" ht="15" customHeight="1">
      <c r="C41" s="212"/>
      <c r="D41" s="212"/>
      <c r="E41" s="213" t="s">
        <v>643</v>
      </c>
      <c r="F41" s="205"/>
    </row>
    <row r="42" spans="3:6" ht="15" customHeight="1">
      <c r="C42" s="212"/>
      <c r="D42" s="212"/>
      <c r="E42" s="195" t="s">
        <v>644</v>
      </c>
      <c r="F42" s="205"/>
    </row>
    <row r="43" spans="3:6" ht="15" customHeight="1">
      <c r="C43" s="212"/>
      <c r="D43" s="212"/>
      <c r="E43" s="213" t="s">
        <v>645</v>
      </c>
      <c r="F43" s="205"/>
    </row>
    <row r="44" spans="3:6" ht="15" customHeight="1">
      <c r="C44" s="208"/>
      <c r="D44" s="209"/>
      <c r="E44" s="210" t="s">
        <v>646</v>
      </c>
      <c r="F44" s="211"/>
    </row>
    <row r="45" spans="3:6" ht="15" customHeight="1">
      <c r="C45" s="212"/>
      <c r="D45" s="212"/>
      <c r="E45" s="195" t="s">
        <v>647</v>
      </c>
      <c r="F45" s="205"/>
    </row>
    <row r="46" spans="3:6" ht="15" customHeight="1">
      <c r="C46" s="212"/>
      <c r="D46" s="212"/>
      <c r="E46" s="195" t="s">
        <v>621</v>
      </c>
      <c r="F46" s="205"/>
    </row>
    <row r="47" spans="3:6" ht="15" customHeight="1">
      <c r="C47" s="212"/>
      <c r="D47" s="212"/>
      <c r="E47" s="195" t="s">
        <v>648</v>
      </c>
      <c r="F47" s="205"/>
    </row>
    <row r="48" spans="3:6" ht="15" customHeight="1">
      <c r="C48" s="212"/>
      <c r="D48" s="212"/>
      <c r="E48" s="195" t="s">
        <v>649</v>
      </c>
      <c r="F48" s="205"/>
    </row>
    <row r="49" spans="3:6" ht="15" customHeight="1">
      <c r="C49" s="212"/>
      <c r="D49" s="212"/>
      <c r="E49" s="195" t="s">
        <v>626</v>
      </c>
      <c r="F49" s="205"/>
    </row>
    <row r="50" spans="3:6" ht="15" customHeight="1">
      <c r="C50" s="212"/>
      <c r="D50" s="212"/>
      <c r="E50" s="195" t="s">
        <v>650</v>
      </c>
      <c r="F50" s="205"/>
    </row>
    <row r="51" spans="3:6" ht="15" customHeight="1">
      <c r="C51" s="212"/>
      <c r="D51" s="212"/>
      <c r="E51" s="216" t="s">
        <v>651</v>
      </c>
      <c r="F51" s="205"/>
    </row>
    <row r="52" spans="3:6" ht="15" customHeight="1">
      <c r="C52" s="212"/>
      <c r="D52" s="212"/>
      <c r="E52" s="216" t="s">
        <v>652</v>
      </c>
      <c r="F52" s="205"/>
    </row>
    <row r="53" spans="3:6" ht="15" customHeight="1">
      <c r="C53" s="208"/>
      <c r="D53" s="209"/>
      <c r="E53" s="202" t="s">
        <v>616</v>
      </c>
      <c r="F53" s="211"/>
    </row>
    <row r="54" spans="3:6" ht="15" customHeight="1">
      <c r="C54" s="214"/>
      <c r="D54" s="214"/>
      <c r="E54" s="215" t="s">
        <v>653</v>
      </c>
      <c r="F54" s="205"/>
    </row>
    <row r="55" spans="3:6" ht="15" customHeight="1">
      <c r="C55" s="214"/>
      <c r="D55" s="214"/>
      <c r="E55" s="215" t="s">
        <v>654</v>
      </c>
      <c r="F55" s="205"/>
    </row>
    <row r="56" spans="3:6" ht="15" customHeight="1">
      <c r="C56" s="214"/>
      <c r="D56" s="214"/>
      <c r="E56" s="215" t="s">
        <v>624</v>
      </c>
      <c r="F56" s="205"/>
    </row>
    <row r="57" spans="3:6" ht="15" customHeight="1">
      <c r="C57" s="214"/>
      <c r="D57" s="214"/>
      <c r="E57" s="215" t="s">
        <v>655</v>
      </c>
      <c r="F57" s="205"/>
    </row>
    <row r="58" spans="3:6" ht="15" customHeight="1">
      <c r="C58" s="214"/>
      <c r="D58" s="214"/>
      <c r="E58" s="215" t="s">
        <v>656</v>
      </c>
      <c r="F58" s="205"/>
    </row>
    <row r="59" spans="3:6" ht="15" customHeight="1">
      <c r="C59" s="214"/>
      <c r="D59" s="214"/>
      <c r="E59" s="215" t="s">
        <v>657</v>
      </c>
      <c r="F59" s="205"/>
    </row>
    <row r="60" spans="3:6" ht="15" customHeight="1">
      <c r="C60" s="214"/>
      <c r="D60" s="214"/>
      <c r="E60" s="215" t="s">
        <v>658</v>
      </c>
      <c r="F60" s="205"/>
    </row>
    <row r="61" spans="3:6" ht="15" customHeight="1">
      <c r="C61" s="208"/>
      <c r="D61" s="209"/>
      <c r="E61" s="210" t="s">
        <v>659</v>
      </c>
      <c r="F61" s="205"/>
    </row>
    <row r="62" spans="3:6" ht="15" customHeight="1">
      <c r="C62" s="214"/>
      <c r="D62" s="214"/>
      <c r="E62" s="195" t="s">
        <v>660</v>
      </c>
      <c r="F62" s="205"/>
    </row>
    <row r="63" spans="3:6" ht="15" customHeight="1">
      <c r="C63" s="214"/>
      <c r="D63" s="214"/>
      <c r="E63" s="195" t="s">
        <v>661</v>
      </c>
      <c r="F63" s="205"/>
    </row>
    <row r="64" spans="3:6" ht="15" customHeight="1">
      <c r="C64" s="208"/>
      <c r="D64" s="209"/>
      <c r="E64" s="210" t="s">
        <v>662</v>
      </c>
      <c r="F64" s="211"/>
    </row>
    <row r="65" spans="3:6" ht="15" customHeight="1">
      <c r="C65" s="214"/>
      <c r="D65" s="214"/>
      <c r="E65" s="195" t="s">
        <v>663</v>
      </c>
      <c r="F65" s="205"/>
    </row>
    <row r="66" spans="3:6" ht="15" customHeight="1">
      <c r="C66" s="214"/>
      <c r="D66" s="214"/>
      <c r="E66" s="195" t="s">
        <v>664</v>
      </c>
      <c r="F66" s="205"/>
    </row>
    <row r="67" spans="3:6" ht="15" customHeight="1">
      <c r="C67" s="214"/>
      <c r="D67" s="214"/>
      <c r="E67" s="195" t="s">
        <v>665</v>
      </c>
      <c r="F67" s="205"/>
    </row>
    <row r="68" spans="3:6" ht="15" customHeight="1">
      <c r="C68" s="214"/>
      <c r="D68" s="214"/>
      <c r="E68" s="195" t="s">
        <v>666</v>
      </c>
      <c r="F68" s="205"/>
    </row>
    <row r="69" spans="3:6" ht="15" customHeight="1">
      <c r="C69" s="217"/>
      <c r="D69" s="218"/>
      <c r="E69" s="219" t="s">
        <v>667</v>
      </c>
      <c r="F69" s="205"/>
    </row>
    <row r="70" spans="3:6" ht="15" customHeight="1">
      <c r="C70" s="208"/>
      <c r="D70" s="209"/>
      <c r="E70" s="210" t="s">
        <v>668</v>
      </c>
      <c r="F70" s="211"/>
    </row>
    <row r="71" spans="3:6" ht="15" customHeight="1">
      <c r="C71" s="214"/>
      <c r="D71" s="214"/>
      <c r="E71" s="195" t="s">
        <v>669</v>
      </c>
      <c r="F71" s="205"/>
    </row>
    <row r="72" spans="3:6" ht="15" customHeight="1">
      <c r="C72" s="214"/>
      <c r="D72" s="214"/>
      <c r="E72" s="216" t="s">
        <v>670</v>
      </c>
      <c r="F72" s="205"/>
    </row>
    <row r="73" spans="3:6" ht="15" customHeight="1">
      <c r="C73" s="214"/>
      <c r="D73" s="214"/>
      <c r="E73" s="195" t="s">
        <v>671</v>
      </c>
      <c r="F73" s="205"/>
    </row>
    <row r="74" spans="3:6" ht="15" customHeight="1">
      <c r="C74" s="214"/>
      <c r="D74" s="214"/>
      <c r="E74" s="195" t="s">
        <v>672</v>
      </c>
      <c r="F74" s="205"/>
    </row>
    <row r="75" spans="3:6" ht="15" customHeight="1">
      <c r="C75" s="214"/>
      <c r="D75" s="214"/>
      <c r="E75" s="195" t="s">
        <v>673</v>
      </c>
      <c r="F75" s="205"/>
    </row>
    <row r="76" spans="3:6" ht="15" customHeight="1">
      <c r="C76" s="214"/>
      <c r="D76" s="214"/>
      <c r="E76" s="195" t="s">
        <v>674</v>
      </c>
      <c r="F76" s="205"/>
    </row>
    <row r="77" spans="3:6" ht="15" customHeight="1">
      <c r="C77" s="214"/>
      <c r="D77" s="214"/>
      <c r="E77" s="195" t="s">
        <v>675</v>
      </c>
      <c r="F77" s="205"/>
    </row>
    <row r="78" spans="3:6" ht="15" customHeight="1">
      <c r="C78" s="214"/>
      <c r="D78" s="214"/>
      <c r="E78" s="195" t="s">
        <v>676</v>
      </c>
      <c r="F78" s="205"/>
    </row>
    <row r="79" spans="3:6" ht="15" customHeight="1">
      <c r="C79" s="208"/>
      <c r="D79" s="209"/>
      <c r="E79" s="210" t="s">
        <v>677</v>
      </c>
      <c r="F79" s="211"/>
    </row>
    <row r="80" spans="3:6" ht="15" customHeight="1">
      <c r="C80" s="212"/>
      <c r="D80" s="212"/>
      <c r="E80" s="215" t="s">
        <v>678</v>
      </c>
      <c r="F80" s="205"/>
    </row>
    <row r="81" spans="3:6" ht="15" customHeight="1">
      <c r="C81" s="212"/>
      <c r="D81" s="212"/>
      <c r="E81" s="215" t="s">
        <v>679</v>
      </c>
      <c r="F81" s="205"/>
    </row>
    <row r="82" spans="3:6" ht="15" customHeight="1">
      <c r="C82" s="212"/>
      <c r="D82" s="212"/>
      <c r="E82" s="215" t="s">
        <v>610</v>
      </c>
      <c r="F82" s="205"/>
    </row>
    <row r="83" spans="3:6" ht="15" customHeight="1">
      <c r="C83" s="217"/>
      <c r="D83" s="218"/>
      <c r="E83" s="219" t="s">
        <v>680</v>
      </c>
      <c r="F83" s="205"/>
    </row>
    <row r="84" spans="3:6" ht="15" customHeight="1">
      <c r="C84" s="217"/>
      <c r="D84" s="218"/>
      <c r="E84" s="219" t="s">
        <v>658</v>
      </c>
      <c r="F84" s="205"/>
    </row>
    <row r="85" spans="3:6" ht="15" customHeight="1">
      <c r="C85" s="212"/>
      <c r="D85" s="212"/>
      <c r="E85" s="215"/>
    </row>
    <row r="86" spans="3:6" ht="15" customHeight="1">
      <c r="C86" s="212"/>
      <c r="D86" s="212"/>
      <c r="E86" s="215"/>
    </row>
  </sheetData>
  <mergeCells count="2">
    <mergeCell ref="C2:F2"/>
    <mergeCell ref="C4:E4"/>
  </mergeCells>
  <conditionalFormatting sqref="F7:F16 F18:F82">
    <cfRule type="cellIs" dxfId="11" priority="2" stopIfTrue="1" operator="equal">
      <formula>"Included"</formula>
    </cfRule>
  </conditionalFormatting>
  <conditionalFormatting sqref="C4:E4">
    <cfRule type="cellIs" dxfId="10" priority="3" stopIfTrue="1" operator="equal">
      <formula>"Enter Contract Title"</formula>
    </cfRule>
  </conditionalFormatting>
  <conditionalFormatting sqref="F83:F84">
    <cfRule type="cellIs" dxfId="9" priority="1" stopIfTrue="1" operator="equal">
      <formula>"Included"</formula>
    </cfRule>
  </conditionalFormatting>
  <pageMargins left="0.7" right="0.7" top="0.75" bottom="0.75" header="0.3" footer="0.3"/>
  <pageSetup paperSize="9" orientation="portrait"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9217" r:id="rId4" name="Check Box 1">
              <controlPr defaultSize="0" autoFill="0" autoLine="0" autoPict="0">
                <anchor moveWithCells="1">
                  <from>
                    <xdr:col>5</xdr:col>
                    <xdr:colOff>488950</xdr:colOff>
                    <xdr:row>5</xdr:row>
                    <xdr:rowOff>69850</xdr:rowOff>
                  </from>
                  <to>
                    <xdr:col>5</xdr:col>
                    <xdr:colOff>736600</xdr:colOff>
                    <xdr:row>7</xdr:row>
                    <xdr:rowOff>127000</xdr:rowOff>
                  </to>
                </anchor>
              </controlPr>
            </control>
          </mc:Choice>
        </mc:AlternateContent>
        <mc:AlternateContent xmlns:mc="http://schemas.openxmlformats.org/markup-compatibility/2006">
          <mc:Choice Requires="x14">
            <control shapeId="9218" r:id="rId5" name="Check Box 2">
              <controlPr defaultSize="0" autoFill="0" autoLine="0" autoPict="0">
                <anchor moveWithCells="1">
                  <from>
                    <xdr:col>5</xdr:col>
                    <xdr:colOff>488950</xdr:colOff>
                    <xdr:row>6</xdr:row>
                    <xdr:rowOff>114300</xdr:rowOff>
                  </from>
                  <to>
                    <xdr:col>5</xdr:col>
                    <xdr:colOff>736600</xdr:colOff>
                    <xdr:row>8</xdr:row>
                    <xdr:rowOff>69850</xdr:rowOff>
                  </to>
                </anchor>
              </controlPr>
            </control>
          </mc:Choice>
        </mc:AlternateContent>
        <mc:AlternateContent xmlns:mc="http://schemas.openxmlformats.org/markup-compatibility/2006">
          <mc:Choice Requires="x14">
            <control shapeId="9219" r:id="rId6" name="Check Box 3">
              <controlPr defaultSize="0" autoFill="0" autoLine="0" autoPict="0">
                <anchor moveWithCells="1">
                  <from>
                    <xdr:col>5</xdr:col>
                    <xdr:colOff>488950</xdr:colOff>
                    <xdr:row>7</xdr:row>
                    <xdr:rowOff>114300</xdr:rowOff>
                  </from>
                  <to>
                    <xdr:col>5</xdr:col>
                    <xdr:colOff>736600</xdr:colOff>
                    <xdr:row>9</xdr:row>
                    <xdr:rowOff>69850</xdr:rowOff>
                  </to>
                </anchor>
              </controlPr>
            </control>
          </mc:Choice>
        </mc:AlternateContent>
        <mc:AlternateContent xmlns:mc="http://schemas.openxmlformats.org/markup-compatibility/2006">
          <mc:Choice Requires="x14">
            <control shapeId="9220" r:id="rId7" name="Check Box 4">
              <controlPr defaultSize="0" autoFill="0" autoLine="0" autoPict="0">
                <anchor moveWithCells="1">
                  <from>
                    <xdr:col>5</xdr:col>
                    <xdr:colOff>488950</xdr:colOff>
                    <xdr:row>8</xdr:row>
                    <xdr:rowOff>114300</xdr:rowOff>
                  </from>
                  <to>
                    <xdr:col>5</xdr:col>
                    <xdr:colOff>736600</xdr:colOff>
                    <xdr:row>10</xdr:row>
                    <xdr:rowOff>69850</xdr:rowOff>
                  </to>
                </anchor>
              </controlPr>
            </control>
          </mc:Choice>
        </mc:AlternateContent>
        <mc:AlternateContent xmlns:mc="http://schemas.openxmlformats.org/markup-compatibility/2006">
          <mc:Choice Requires="x14">
            <control shapeId="9221" r:id="rId8" name="Check Box 5">
              <controlPr defaultSize="0" autoFill="0" autoLine="0" autoPict="0">
                <anchor moveWithCells="1">
                  <from>
                    <xdr:col>5</xdr:col>
                    <xdr:colOff>488950</xdr:colOff>
                    <xdr:row>9</xdr:row>
                    <xdr:rowOff>114300</xdr:rowOff>
                  </from>
                  <to>
                    <xdr:col>5</xdr:col>
                    <xdr:colOff>736600</xdr:colOff>
                    <xdr:row>11</xdr:row>
                    <xdr:rowOff>69850</xdr:rowOff>
                  </to>
                </anchor>
              </controlPr>
            </control>
          </mc:Choice>
        </mc:AlternateContent>
        <mc:AlternateContent xmlns:mc="http://schemas.openxmlformats.org/markup-compatibility/2006">
          <mc:Choice Requires="x14">
            <control shapeId="9222" r:id="rId9" name="Check Box 6">
              <controlPr defaultSize="0" autoFill="0" autoLine="0" autoPict="0">
                <anchor moveWithCells="1">
                  <from>
                    <xdr:col>5</xdr:col>
                    <xdr:colOff>488950</xdr:colOff>
                    <xdr:row>10</xdr:row>
                    <xdr:rowOff>114300</xdr:rowOff>
                  </from>
                  <to>
                    <xdr:col>5</xdr:col>
                    <xdr:colOff>736600</xdr:colOff>
                    <xdr:row>12</xdr:row>
                    <xdr:rowOff>69850</xdr:rowOff>
                  </to>
                </anchor>
              </controlPr>
            </control>
          </mc:Choice>
        </mc:AlternateContent>
        <mc:AlternateContent xmlns:mc="http://schemas.openxmlformats.org/markup-compatibility/2006">
          <mc:Choice Requires="x14">
            <control shapeId="9223" r:id="rId10" name="Check Box 7">
              <controlPr defaultSize="0" autoFill="0" autoLine="0" autoPict="0">
                <anchor moveWithCells="1">
                  <from>
                    <xdr:col>5</xdr:col>
                    <xdr:colOff>488950</xdr:colOff>
                    <xdr:row>11</xdr:row>
                    <xdr:rowOff>114300</xdr:rowOff>
                  </from>
                  <to>
                    <xdr:col>5</xdr:col>
                    <xdr:colOff>736600</xdr:colOff>
                    <xdr:row>13</xdr:row>
                    <xdr:rowOff>69850</xdr:rowOff>
                  </to>
                </anchor>
              </controlPr>
            </control>
          </mc:Choice>
        </mc:AlternateContent>
        <mc:AlternateContent xmlns:mc="http://schemas.openxmlformats.org/markup-compatibility/2006">
          <mc:Choice Requires="x14">
            <control shapeId="9224" r:id="rId11" name="Check Box 8">
              <controlPr defaultSize="0" autoFill="0" autoLine="0" autoPict="0">
                <anchor moveWithCells="1">
                  <from>
                    <xdr:col>5</xdr:col>
                    <xdr:colOff>488950</xdr:colOff>
                    <xdr:row>12</xdr:row>
                    <xdr:rowOff>114300</xdr:rowOff>
                  </from>
                  <to>
                    <xdr:col>5</xdr:col>
                    <xdr:colOff>736600</xdr:colOff>
                    <xdr:row>14</xdr:row>
                    <xdr:rowOff>69850</xdr:rowOff>
                  </to>
                </anchor>
              </controlPr>
            </control>
          </mc:Choice>
        </mc:AlternateContent>
        <mc:AlternateContent xmlns:mc="http://schemas.openxmlformats.org/markup-compatibility/2006">
          <mc:Choice Requires="x14">
            <control shapeId="9225" r:id="rId12" name="Check Box 9">
              <controlPr defaultSize="0" autoFill="0" autoLine="0" autoPict="0">
                <anchor moveWithCells="1">
                  <from>
                    <xdr:col>5</xdr:col>
                    <xdr:colOff>488950</xdr:colOff>
                    <xdr:row>13</xdr:row>
                    <xdr:rowOff>114300</xdr:rowOff>
                  </from>
                  <to>
                    <xdr:col>5</xdr:col>
                    <xdr:colOff>736600</xdr:colOff>
                    <xdr:row>15</xdr:row>
                    <xdr:rowOff>69850</xdr:rowOff>
                  </to>
                </anchor>
              </controlPr>
            </control>
          </mc:Choice>
        </mc:AlternateContent>
        <mc:AlternateContent xmlns:mc="http://schemas.openxmlformats.org/markup-compatibility/2006">
          <mc:Choice Requires="x14">
            <control shapeId="9226" r:id="rId13" name="Check Box 10">
              <controlPr defaultSize="0" autoFill="0" autoLine="0" autoPict="0">
                <anchor moveWithCells="1">
                  <from>
                    <xdr:col>5</xdr:col>
                    <xdr:colOff>488950</xdr:colOff>
                    <xdr:row>14</xdr:row>
                    <xdr:rowOff>114300</xdr:rowOff>
                  </from>
                  <to>
                    <xdr:col>5</xdr:col>
                    <xdr:colOff>736600</xdr:colOff>
                    <xdr:row>16</xdr:row>
                    <xdr:rowOff>69850</xdr:rowOff>
                  </to>
                </anchor>
              </controlPr>
            </control>
          </mc:Choice>
        </mc:AlternateContent>
        <mc:AlternateContent xmlns:mc="http://schemas.openxmlformats.org/markup-compatibility/2006">
          <mc:Choice Requires="x14">
            <control shapeId="9227" r:id="rId14" name="Check Box 11">
              <controlPr defaultSize="0" autoFill="0" autoLine="0" autoPict="0">
                <anchor moveWithCells="1">
                  <from>
                    <xdr:col>5</xdr:col>
                    <xdr:colOff>488950</xdr:colOff>
                    <xdr:row>17</xdr:row>
                    <xdr:rowOff>114300</xdr:rowOff>
                  </from>
                  <to>
                    <xdr:col>5</xdr:col>
                    <xdr:colOff>736600</xdr:colOff>
                    <xdr:row>19</xdr:row>
                    <xdr:rowOff>69850</xdr:rowOff>
                  </to>
                </anchor>
              </controlPr>
            </control>
          </mc:Choice>
        </mc:AlternateContent>
        <mc:AlternateContent xmlns:mc="http://schemas.openxmlformats.org/markup-compatibility/2006">
          <mc:Choice Requires="x14">
            <control shapeId="9228" r:id="rId15" name="Check Box 12">
              <controlPr defaultSize="0" autoFill="0" autoLine="0" autoPict="0">
                <anchor moveWithCells="1">
                  <from>
                    <xdr:col>5</xdr:col>
                    <xdr:colOff>488950</xdr:colOff>
                    <xdr:row>18</xdr:row>
                    <xdr:rowOff>114300</xdr:rowOff>
                  </from>
                  <to>
                    <xdr:col>5</xdr:col>
                    <xdr:colOff>736600</xdr:colOff>
                    <xdr:row>20</xdr:row>
                    <xdr:rowOff>69850</xdr:rowOff>
                  </to>
                </anchor>
              </controlPr>
            </control>
          </mc:Choice>
        </mc:AlternateContent>
        <mc:AlternateContent xmlns:mc="http://schemas.openxmlformats.org/markup-compatibility/2006">
          <mc:Choice Requires="x14">
            <control shapeId="9229" r:id="rId16" name="Check Box 13">
              <controlPr defaultSize="0" autoFill="0" autoLine="0" autoPict="0">
                <anchor moveWithCells="1">
                  <from>
                    <xdr:col>5</xdr:col>
                    <xdr:colOff>488950</xdr:colOff>
                    <xdr:row>19</xdr:row>
                    <xdr:rowOff>114300</xdr:rowOff>
                  </from>
                  <to>
                    <xdr:col>5</xdr:col>
                    <xdr:colOff>736600</xdr:colOff>
                    <xdr:row>21</xdr:row>
                    <xdr:rowOff>69850</xdr:rowOff>
                  </to>
                </anchor>
              </controlPr>
            </control>
          </mc:Choice>
        </mc:AlternateContent>
        <mc:AlternateContent xmlns:mc="http://schemas.openxmlformats.org/markup-compatibility/2006">
          <mc:Choice Requires="x14">
            <control shapeId="9230" r:id="rId17" name="Check Box 14">
              <controlPr defaultSize="0" autoFill="0" autoLine="0" autoPict="0">
                <anchor moveWithCells="1">
                  <from>
                    <xdr:col>5</xdr:col>
                    <xdr:colOff>488950</xdr:colOff>
                    <xdr:row>20</xdr:row>
                    <xdr:rowOff>114300</xdr:rowOff>
                  </from>
                  <to>
                    <xdr:col>5</xdr:col>
                    <xdr:colOff>736600</xdr:colOff>
                    <xdr:row>22</xdr:row>
                    <xdr:rowOff>69850</xdr:rowOff>
                  </to>
                </anchor>
              </controlPr>
            </control>
          </mc:Choice>
        </mc:AlternateContent>
        <mc:AlternateContent xmlns:mc="http://schemas.openxmlformats.org/markup-compatibility/2006">
          <mc:Choice Requires="x14">
            <control shapeId="9231" r:id="rId18" name="Check Box 15">
              <controlPr defaultSize="0" autoFill="0" autoLine="0" autoPict="0">
                <anchor moveWithCells="1">
                  <from>
                    <xdr:col>5</xdr:col>
                    <xdr:colOff>488950</xdr:colOff>
                    <xdr:row>21</xdr:row>
                    <xdr:rowOff>114300</xdr:rowOff>
                  </from>
                  <to>
                    <xdr:col>5</xdr:col>
                    <xdr:colOff>736600</xdr:colOff>
                    <xdr:row>23</xdr:row>
                    <xdr:rowOff>69850</xdr:rowOff>
                  </to>
                </anchor>
              </controlPr>
            </control>
          </mc:Choice>
        </mc:AlternateContent>
        <mc:AlternateContent xmlns:mc="http://schemas.openxmlformats.org/markup-compatibility/2006">
          <mc:Choice Requires="x14">
            <control shapeId="9232" r:id="rId19" name="Check Box 16">
              <controlPr defaultSize="0" autoFill="0" autoLine="0" autoPict="0">
                <anchor moveWithCells="1">
                  <from>
                    <xdr:col>5</xdr:col>
                    <xdr:colOff>488950</xdr:colOff>
                    <xdr:row>22</xdr:row>
                    <xdr:rowOff>114300</xdr:rowOff>
                  </from>
                  <to>
                    <xdr:col>5</xdr:col>
                    <xdr:colOff>736600</xdr:colOff>
                    <xdr:row>24</xdr:row>
                    <xdr:rowOff>69850</xdr:rowOff>
                  </to>
                </anchor>
              </controlPr>
            </control>
          </mc:Choice>
        </mc:AlternateContent>
        <mc:AlternateContent xmlns:mc="http://schemas.openxmlformats.org/markup-compatibility/2006">
          <mc:Choice Requires="x14">
            <control shapeId="9233" r:id="rId20" name="Check Box 17">
              <controlPr defaultSize="0" autoFill="0" autoLine="0" autoPict="0">
                <anchor moveWithCells="1">
                  <from>
                    <xdr:col>5</xdr:col>
                    <xdr:colOff>488950</xdr:colOff>
                    <xdr:row>24</xdr:row>
                    <xdr:rowOff>114300</xdr:rowOff>
                  </from>
                  <to>
                    <xdr:col>5</xdr:col>
                    <xdr:colOff>736600</xdr:colOff>
                    <xdr:row>26</xdr:row>
                    <xdr:rowOff>69850</xdr:rowOff>
                  </to>
                </anchor>
              </controlPr>
            </control>
          </mc:Choice>
        </mc:AlternateContent>
        <mc:AlternateContent xmlns:mc="http://schemas.openxmlformats.org/markup-compatibility/2006">
          <mc:Choice Requires="x14">
            <control shapeId="9234" r:id="rId21" name="Check Box 18">
              <controlPr defaultSize="0" autoFill="0" autoLine="0" autoPict="0">
                <anchor moveWithCells="1">
                  <from>
                    <xdr:col>5</xdr:col>
                    <xdr:colOff>488950</xdr:colOff>
                    <xdr:row>25</xdr:row>
                    <xdr:rowOff>114300</xdr:rowOff>
                  </from>
                  <to>
                    <xdr:col>5</xdr:col>
                    <xdr:colOff>736600</xdr:colOff>
                    <xdr:row>27</xdr:row>
                    <xdr:rowOff>69850</xdr:rowOff>
                  </to>
                </anchor>
              </controlPr>
            </control>
          </mc:Choice>
        </mc:AlternateContent>
        <mc:AlternateContent xmlns:mc="http://schemas.openxmlformats.org/markup-compatibility/2006">
          <mc:Choice Requires="x14">
            <control shapeId="9235" r:id="rId22" name="Check Box 19">
              <controlPr defaultSize="0" autoFill="0" autoLine="0" autoPict="0">
                <anchor moveWithCells="1">
                  <from>
                    <xdr:col>5</xdr:col>
                    <xdr:colOff>488950</xdr:colOff>
                    <xdr:row>27</xdr:row>
                    <xdr:rowOff>114300</xdr:rowOff>
                  </from>
                  <to>
                    <xdr:col>5</xdr:col>
                    <xdr:colOff>736600</xdr:colOff>
                    <xdr:row>29</xdr:row>
                    <xdr:rowOff>69850</xdr:rowOff>
                  </to>
                </anchor>
              </controlPr>
            </control>
          </mc:Choice>
        </mc:AlternateContent>
        <mc:AlternateContent xmlns:mc="http://schemas.openxmlformats.org/markup-compatibility/2006">
          <mc:Choice Requires="x14">
            <control shapeId="9236" r:id="rId23" name="Check Box 20">
              <controlPr defaultSize="0" autoFill="0" autoLine="0" autoPict="0">
                <anchor moveWithCells="1">
                  <from>
                    <xdr:col>5</xdr:col>
                    <xdr:colOff>488950</xdr:colOff>
                    <xdr:row>28</xdr:row>
                    <xdr:rowOff>114300</xdr:rowOff>
                  </from>
                  <to>
                    <xdr:col>5</xdr:col>
                    <xdr:colOff>736600</xdr:colOff>
                    <xdr:row>30</xdr:row>
                    <xdr:rowOff>69850</xdr:rowOff>
                  </to>
                </anchor>
              </controlPr>
            </control>
          </mc:Choice>
        </mc:AlternateContent>
        <mc:AlternateContent xmlns:mc="http://schemas.openxmlformats.org/markup-compatibility/2006">
          <mc:Choice Requires="x14">
            <control shapeId="9237" r:id="rId24" name="Check Box 21">
              <controlPr defaultSize="0" autoFill="0" autoLine="0" autoPict="0">
                <anchor moveWithCells="1">
                  <from>
                    <xdr:col>5</xdr:col>
                    <xdr:colOff>488950</xdr:colOff>
                    <xdr:row>29</xdr:row>
                    <xdr:rowOff>114300</xdr:rowOff>
                  </from>
                  <to>
                    <xdr:col>5</xdr:col>
                    <xdr:colOff>736600</xdr:colOff>
                    <xdr:row>31</xdr:row>
                    <xdr:rowOff>69850</xdr:rowOff>
                  </to>
                </anchor>
              </controlPr>
            </control>
          </mc:Choice>
        </mc:AlternateContent>
        <mc:AlternateContent xmlns:mc="http://schemas.openxmlformats.org/markup-compatibility/2006">
          <mc:Choice Requires="x14">
            <control shapeId="9238" r:id="rId25" name="Check Box 22">
              <controlPr defaultSize="0" autoFill="0" autoLine="0" autoPict="0">
                <anchor moveWithCells="1">
                  <from>
                    <xdr:col>5</xdr:col>
                    <xdr:colOff>488950</xdr:colOff>
                    <xdr:row>30</xdr:row>
                    <xdr:rowOff>114300</xdr:rowOff>
                  </from>
                  <to>
                    <xdr:col>5</xdr:col>
                    <xdr:colOff>736600</xdr:colOff>
                    <xdr:row>32</xdr:row>
                    <xdr:rowOff>69850</xdr:rowOff>
                  </to>
                </anchor>
              </controlPr>
            </control>
          </mc:Choice>
        </mc:AlternateContent>
        <mc:AlternateContent xmlns:mc="http://schemas.openxmlformats.org/markup-compatibility/2006">
          <mc:Choice Requires="x14">
            <control shapeId="9239" r:id="rId26" name="Check Box 23">
              <controlPr defaultSize="0" autoFill="0" autoLine="0" autoPict="0">
                <anchor moveWithCells="1">
                  <from>
                    <xdr:col>5</xdr:col>
                    <xdr:colOff>488950</xdr:colOff>
                    <xdr:row>31</xdr:row>
                    <xdr:rowOff>114300</xdr:rowOff>
                  </from>
                  <to>
                    <xdr:col>5</xdr:col>
                    <xdr:colOff>736600</xdr:colOff>
                    <xdr:row>33</xdr:row>
                    <xdr:rowOff>69850</xdr:rowOff>
                  </to>
                </anchor>
              </controlPr>
            </control>
          </mc:Choice>
        </mc:AlternateContent>
        <mc:AlternateContent xmlns:mc="http://schemas.openxmlformats.org/markup-compatibility/2006">
          <mc:Choice Requires="x14">
            <control shapeId="9240" r:id="rId27" name="Check Box 24">
              <controlPr defaultSize="0" autoFill="0" autoLine="0" autoPict="0">
                <anchor moveWithCells="1">
                  <from>
                    <xdr:col>5</xdr:col>
                    <xdr:colOff>488950</xdr:colOff>
                    <xdr:row>32</xdr:row>
                    <xdr:rowOff>114300</xdr:rowOff>
                  </from>
                  <to>
                    <xdr:col>5</xdr:col>
                    <xdr:colOff>736600</xdr:colOff>
                    <xdr:row>34</xdr:row>
                    <xdr:rowOff>69850</xdr:rowOff>
                  </to>
                </anchor>
              </controlPr>
            </control>
          </mc:Choice>
        </mc:AlternateContent>
        <mc:AlternateContent xmlns:mc="http://schemas.openxmlformats.org/markup-compatibility/2006">
          <mc:Choice Requires="x14">
            <control shapeId="9241" r:id="rId28" name="Check Box 25">
              <controlPr defaultSize="0" autoFill="0" autoLine="0" autoPict="0">
                <anchor moveWithCells="1">
                  <from>
                    <xdr:col>5</xdr:col>
                    <xdr:colOff>488950</xdr:colOff>
                    <xdr:row>33</xdr:row>
                    <xdr:rowOff>114300</xdr:rowOff>
                  </from>
                  <to>
                    <xdr:col>5</xdr:col>
                    <xdr:colOff>736600</xdr:colOff>
                    <xdr:row>35</xdr:row>
                    <xdr:rowOff>69850</xdr:rowOff>
                  </to>
                </anchor>
              </controlPr>
            </control>
          </mc:Choice>
        </mc:AlternateContent>
        <mc:AlternateContent xmlns:mc="http://schemas.openxmlformats.org/markup-compatibility/2006">
          <mc:Choice Requires="x14">
            <control shapeId="9242" r:id="rId29" name="Check Box 26">
              <controlPr defaultSize="0" autoFill="0" autoLine="0" autoPict="0">
                <anchor moveWithCells="1">
                  <from>
                    <xdr:col>5</xdr:col>
                    <xdr:colOff>488950</xdr:colOff>
                    <xdr:row>34</xdr:row>
                    <xdr:rowOff>114300</xdr:rowOff>
                  </from>
                  <to>
                    <xdr:col>5</xdr:col>
                    <xdr:colOff>736600</xdr:colOff>
                    <xdr:row>36</xdr:row>
                    <xdr:rowOff>69850</xdr:rowOff>
                  </to>
                </anchor>
              </controlPr>
            </control>
          </mc:Choice>
        </mc:AlternateContent>
        <mc:AlternateContent xmlns:mc="http://schemas.openxmlformats.org/markup-compatibility/2006">
          <mc:Choice Requires="x14">
            <control shapeId="9243" r:id="rId30" name="Check Box 27">
              <controlPr defaultSize="0" autoFill="0" autoLine="0" autoPict="0">
                <anchor moveWithCells="1">
                  <from>
                    <xdr:col>5</xdr:col>
                    <xdr:colOff>488950</xdr:colOff>
                    <xdr:row>35</xdr:row>
                    <xdr:rowOff>114300</xdr:rowOff>
                  </from>
                  <to>
                    <xdr:col>5</xdr:col>
                    <xdr:colOff>736600</xdr:colOff>
                    <xdr:row>37</xdr:row>
                    <xdr:rowOff>69850</xdr:rowOff>
                  </to>
                </anchor>
              </controlPr>
            </control>
          </mc:Choice>
        </mc:AlternateContent>
        <mc:AlternateContent xmlns:mc="http://schemas.openxmlformats.org/markup-compatibility/2006">
          <mc:Choice Requires="x14">
            <control shapeId="9244" r:id="rId31" name="Check Box 28">
              <controlPr defaultSize="0" autoFill="0" autoLine="0" autoPict="0">
                <anchor moveWithCells="1">
                  <from>
                    <xdr:col>5</xdr:col>
                    <xdr:colOff>488950</xdr:colOff>
                    <xdr:row>36</xdr:row>
                    <xdr:rowOff>114300</xdr:rowOff>
                  </from>
                  <to>
                    <xdr:col>5</xdr:col>
                    <xdr:colOff>736600</xdr:colOff>
                    <xdr:row>38</xdr:row>
                    <xdr:rowOff>69850</xdr:rowOff>
                  </to>
                </anchor>
              </controlPr>
            </control>
          </mc:Choice>
        </mc:AlternateContent>
        <mc:AlternateContent xmlns:mc="http://schemas.openxmlformats.org/markup-compatibility/2006">
          <mc:Choice Requires="x14">
            <control shapeId="9245" r:id="rId32" name="Check Box 29">
              <controlPr defaultSize="0" autoFill="0" autoLine="0" autoPict="0">
                <anchor moveWithCells="1">
                  <from>
                    <xdr:col>5</xdr:col>
                    <xdr:colOff>488950</xdr:colOff>
                    <xdr:row>37</xdr:row>
                    <xdr:rowOff>114300</xdr:rowOff>
                  </from>
                  <to>
                    <xdr:col>5</xdr:col>
                    <xdr:colOff>736600</xdr:colOff>
                    <xdr:row>39</xdr:row>
                    <xdr:rowOff>69850</xdr:rowOff>
                  </to>
                </anchor>
              </controlPr>
            </control>
          </mc:Choice>
        </mc:AlternateContent>
        <mc:AlternateContent xmlns:mc="http://schemas.openxmlformats.org/markup-compatibility/2006">
          <mc:Choice Requires="x14">
            <control shapeId="9246" r:id="rId33" name="Check Box 30">
              <controlPr defaultSize="0" autoFill="0" autoLine="0" autoPict="0">
                <anchor moveWithCells="1">
                  <from>
                    <xdr:col>5</xdr:col>
                    <xdr:colOff>488950</xdr:colOff>
                    <xdr:row>38</xdr:row>
                    <xdr:rowOff>114300</xdr:rowOff>
                  </from>
                  <to>
                    <xdr:col>5</xdr:col>
                    <xdr:colOff>736600</xdr:colOff>
                    <xdr:row>40</xdr:row>
                    <xdr:rowOff>69850</xdr:rowOff>
                  </to>
                </anchor>
              </controlPr>
            </control>
          </mc:Choice>
        </mc:AlternateContent>
        <mc:AlternateContent xmlns:mc="http://schemas.openxmlformats.org/markup-compatibility/2006">
          <mc:Choice Requires="x14">
            <control shapeId="9247" r:id="rId34" name="Check Box 31">
              <controlPr defaultSize="0" autoFill="0" autoLine="0" autoPict="0">
                <anchor moveWithCells="1">
                  <from>
                    <xdr:col>5</xdr:col>
                    <xdr:colOff>488950</xdr:colOff>
                    <xdr:row>39</xdr:row>
                    <xdr:rowOff>114300</xdr:rowOff>
                  </from>
                  <to>
                    <xdr:col>5</xdr:col>
                    <xdr:colOff>736600</xdr:colOff>
                    <xdr:row>41</xdr:row>
                    <xdr:rowOff>69850</xdr:rowOff>
                  </to>
                </anchor>
              </controlPr>
            </control>
          </mc:Choice>
        </mc:AlternateContent>
        <mc:AlternateContent xmlns:mc="http://schemas.openxmlformats.org/markup-compatibility/2006">
          <mc:Choice Requires="x14">
            <control shapeId="9248" r:id="rId35" name="Check Box 32">
              <controlPr defaultSize="0" autoFill="0" autoLine="0" autoPict="0">
                <anchor moveWithCells="1">
                  <from>
                    <xdr:col>5</xdr:col>
                    <xdr:colOff>488950</xdr:colOff>
                    <xdr:row>40</xdr:row>
                    <xdr:rowOff>114300</xdr:rowOff>
                  </from>
                  <to>
                    <xdr:col>5</xdr:col>
                    <xdr:colOff>736600</xdr:colOff>
                    <xdr:row>42</xdr:row>
                    <xdr:rowOff>69850</xdr:rowOff>
                  </to>
                </anchor>
              </controlPr>
            </control>
          </mc:Choice>
        </mc:AlternateContent>
        <mc:AlternateContent xmlns:mc="http://schemas.openxmlformats.org/markup-compatibility/2006">
          <mc:Choice Requires="x14">
            <control shapeId="9249" r:id="rId36" name="Check Box 33">
              <controlPr defaultSize="0" autoFill="0" autoLine="0" autoPict="0">
                <anchor moveWithCells="1">
                  <from>
                    <xdr:col>5</xdr:col>
                    <xdr:colOff>488950</xdr:colOff>
                    <xdr:row>41</xdr:row>
                    <xdr:rowOff>114300</xdr:rowOff>
                  </from>
                  <to>
                    <xdr:col>5</xdr:col>
                    <xdr:colOff>736600</xdr:colOff>
                    <xdr:row>43</xdr:row>
                    <xdr:rowOff>69850</xdr:rowOff>
                  </to>
                </anchor>
              </controlPr>
            </control>
          </mc:Choice>
        </mc:AlternateContent>
        <mc:AlternateContent xmlns:mc="http://schemas.openxmlformats.org/markup-compatibility/2006">
          <mc:Choice Requires="x14">
            <control shapeId="9250" r:id="rId37" name="Check Box 34">
              <controlPr defaultSize="0" autoFill="0" autoLine="0" autoPict="0">
                <anchor moveWithCells="1">
                  <from>
                    <xdr:col>5</xdr:col>
                    <xdr:colOff>488950</xdr:colOff>
                    <xdr:row>43</xdr:row>
                    <xdr:rowOff>114300</xdr:rowOff>
                  </from>
                  <to>
                    <xdr:col>5</xdr:col>
                    <xdr:colOff>736600</xdr:colOff>
                    <xdr:row>45</xdr:row>
                    <xdr:rowOff>69850</xdr:rowOff>
                  </to>
                </anchor>
              </controlPr>
            </control>
          </mc:Choice>
        </mc:AlternateContent>
        <mc:AlternateContent xmlns:mc="http://schemas.openxmlformats.org/markup-compatibility/2006">
          <mc:Choice Requires="x14">
            <control shapeId="9251" r:id="rId38" name="Check Box 35">
              <controlPr defaultSize="0" autoFill="0" autoLine="0" autoPict="0">
                <anchor moveWithCells="1">
                  <from>
                    <xdr:col>5</xdr:col>
                    <xdr:colOff>488950</xdr:colOff>
                    <xdr:row>44</xdr:row>
                    <xdr:rowOff>114300</xdr:rowOff>
                  </from>
                  <to>
                    <xdr:col>5</xdr:col>
                    <xdr:colOff>736600</xdr:colOff>
                    <xdr:row>46</xdr:row>
                    <xdr:rowOff>69850</xdr:rowOff>
                  </to>
                </anchor>
              </controlPr>
            </control>
          </mc:Choice>
        </mc:AlternateContent>
        <mc:AlternateContent xmlns:mc="http://schemas.openxmlformats.org/markup-compatibility/2006">
          <mc:Choice Requires="x14">
            <control shapeId="9252" r:id="rId39" name="Check Box 36">
              <controlPr defaultSize="0" autoFill="0" autoLine="0" autoPict="0">
                <anchor moveWithCells="1">
                  <from>
                    <xdr:col>5</xdr:col>
                    <xdr:colOff>488950</xdr:colOff>
                    <xdr:row>45</xdr:row>
                    <xdr:rowOff>114300</xdr:rowOff>
                  </from>
                  <to>
                    <xdr:col>5</xdr:col>
                    <xdr:colOff>736600</xdr:colOff>
                    <xdr:row>47</xdr:row>
                    <xdr:rowOff>69850</xdr:rowOff>
                  </to>
                </anchor>
              </controlPr>
            </control>
          </mc:Choice>
        </mc:AlternateContent>
        <mc:AlternateContent xmlns:mc="http://schemas.openxmlformats.org/markup-compatibility/2006">
          <mc:Choice Requires="x14">
            <control shapeId="9253" r:id="rId40" name="Check Box 37">
              <controlPr defaultSize="0" autoFill="0" autoLine="0" autoPict="0">
                <anchor moveWithCells="1">
                  <from>
                    <xdr:col>5</xdr:col>
                    <xdr:colOff>488950</xdr:colOff>
                    <xdr:row>46</xdr:row>
                    <xdr:rowOff>114300</xdr:rowOff>
                  </from>
                  <to>
                    <xdr:col>5</xdr:col>
                    <xdr:colOff>736600</xdr:colOff>
                    <xdr:row>48</xdr:row>
                    <xdr:rowOff>69850</xdr:rowOff>
                  </to>
                </anchor>
              </controlPr>
            </control>
          </mc:Choice>
        </mc:AlternateContent>
        <mc:AlternateContent xmlns:mc="http://schemas.openxmlformats.org/markup-compatibility/2006">
          <mc:Choice Requires="x14">
            <control shapeId="9254" r:id="rId41" name="Check Box 38">
              <controlPr defaultSize="0" autoFill="0" autoLine="0" autoPict="0">
                <anchor moveWithCells="1">
                  <from>
                    <xdr:col>5</xdr:col>
                    <xdr:colOff>488950</xdr:colOff>
                    <xdr:row>47</xdr:row>
                    <xdr:rowOff>114300</xdr:rowOff>
                  </from>
                  <to>
                    <xdr:col>5</xdr:col>
                    <xdr:colOff>736600</xdr:colOff>
                    <xdr:row>49</xdr:row>
                    <xdr:rowOff>69850</xdr:rowOff>
                  </to>
                </anchor>
              </controlPr>
            </control>
          </mc:Choice>
        </mc:AlternateContent>
        <mc:AlternateContent xmlns:mc="http://schemas.openxmlformats.org/markup-compatibility/2006">
          <mc:Choice Requires="x14">
            <control shapeId="9255" r:id="rId42" name="Check Box 39">
              <controlPr defaultSize="0" autoFill="0" autoLine="0" autoPict="0">
                <anchor moveWithCells="1">
                  <from>
                    <xdr:col>5</xdr:col>
                    <xdr:colOff>488950</xdr:colOff>
                    <xdr:row>48</xdr:row>
                    <xdr:rowOff>114300</xdr:rowOff>
                  </from>
                  <to>
                    <xdr:col>5</xdr:col>
                    <xdr:colOff>736600</xdr:colOff>
                    <xdr:row>50</xdr:row>
                    <xdr:rowOff>69850</xdr:rowOff>
                  </to>
                </anchor>
              </controlPr>
            </control>
          </mc:Choice>
        </mc:AlternateContent>
        <mc:AlternateContent xmlns:mc="http://schemas.openxmlformats.org/markup-compatibility/2006">
          <mc:Choice Requires="x14">
            <control shapeId="9256" r:id="rId43" name="Check Box 40">
              <controlPr defaultSize="0" autoFill="0" autoLine="0" autoPict="0">
                <anchor moveWithCells="1">
                  <from>
                    <xdr:col>5</xdr:col>
                    <xdr:colOff>488950</xdr:colOff>
                    <xdr:row>49</xdr:row>
                    <xdr:rowOff>114300</xdr:rowOff>
                  </from>
                  <to>
                    <xdr:col>5</xdr:col>
                    <xdr:colOff>736600</xdr:colOff>
                    <xdr:row>51</xdr:row>
                    <xdr:rowOff>69850</xdr:rowOff>
                  </to>
                </anchor>
              </controlPr>
            </control>
          </mc:Choice>
        </mc:AlternateContent>
        <mc:AlternateContent xmlns:mc="http://schemas.openxmlformats.org/markup-compatibility/2006">
          <mc:Choice Requires="x14">
            <control shapeId="9257" r:id="rId44" name="Check Box 41">
              <controlPr defaultSize="0" autoFill="0" autoLine="0" autoPict="0">
                <anchor moveWithCells="1">
                  <from>
                    <xdr:col>5</xdr:col>
                    <xdr:colOff>488950</xdr:colOff>
                    <xdr:row>50</xdr:row>
                    <xdr:rowOff>114300</xdr:rowOff>
                  </from>
                  <to>
                    <xdr:col>5</xdr:col>
                    <xdr:colOff>736600</xdr:colOff>
                    <xdr:row>52</xdr:row>
                    <xdr:rowOff>69850</xdr:rowOff>
                  </to>
                </anchor>
              </controlPr>
            </control>
          </mc:Choice>
        </mc:AlternateContent>
        <mc:AlternateContent xmlns:mc="http://schemas.openxmlformats.org/markup-compatibility/2006">
          <mc:Choice Requires="x14">
            <control shapeId="9258" r:id="rId45" name="Check Box 42">
              <controlPr defaultSize="0" autoFill="0" autoLine="0" autoPict="0">
                <anchor moveWithCells="1">
                  <from>
                    <xdr:col>5</xdr:col>
                    <xdr:colOff>488950</xdr:colOff>
                    <xdr:row>52</xdr:row>
                    <xdr:rowOff>114300</xdr:rowOff>
                  </from>
                  <to>
                    <xdr:col>5</xdr:col>
                    <xdr:colOff>736600</xdr:colOff>
                    <xdr:row>54</xdr:row>
                    <xdr:rowOff>69850</xdr:rowOff>
                  </to>
                </anchor>
              </controlPr>
            </control>
          </mc:Choice>
        </mc:AlternateContent>
        <mc:AlternateContent xmlns:mc="http://schemas.openxmlformats.org/markup-compatibility/2006">
          <mc:Choice Requires="x14">
            <control shapeId="9259" r:id="rId46" name="Check Box 43">
              <controlPr defaultSize="0" autoFill="0" autoLine="0" autoPict="0">
                <anchor moveWithCells="1">
                  <from>
                    <xdr:col>5</xdr:col>
                    <xdr:colOff>488950</xdr:colOff>
                    <xdr:row>53</xdr:row>
                    <xdr:rowOff>114300</xdr:rowOff>
                  </from>
                  <to>
                    <xdr:col>5</xdr:col>
                    <xdr:colOff>736600</xdr:colOff>
                    <xdr:row>55</xdr:row>
                    <xdr:rowOff>69850</xdr:rowOff>
                  </to>
                </anchor>
              </controlPr>
            </control>
          </mc:Choice>
        </mc:AlternateContent>
        <mc:AlternateContent xmlns:mc="http://schemas.openxmlformats.org/markup-compatibility/2006">
          <mc:Choice Requires="x14">
            <control shapeId="9260" r:id="rId47" name="Check Box 44">
              <controlPr defaultSize="0" autoFill="0" autoLine="0" autoPict="0">
                <anchor moveWithCells="1">
                  <from>
                    <xdr:col>5</xdr:col>
                    <xdr:colOff>488950</xdr:colOff>
                    <xdr:row>54</xdr:row>
                    <xdr:rowOff>114300</xdr:rowOff>
                  </from>
                  <to>
                    <xdr:col>5</xdr:col>
                    <xdr:colOff>736600</xdr:colOff>
                    <xdr:row>56</xdr:row>
                    <xdr:rowOff>69850</xdr:rowOff>
                  </to>
                </anchor>
              </controlPr>
            </control>
          </mc:Choice>
        </mc:AlternateContent>
        <mc:AlternateContent xmlns:mc="http://schemas.openxmlformats.org/markup-compatibility/2006">
          <mc:Choice Requires="x14">
            <control shapeId="9261" r:id="rId48" name="Check Box 45">
              <controlPr defaultSize="0" autoFill="0" autoLine="0" autoPict="0">
                <anchor moveWithCells="1">
                  <from>
                    <xdr:col>5</xdr:col>
                    <xdr:colOff>488950</xdr:colOff>
                    <xdr:row>55</xdr:row>
                    <xdr:rowOff>114300</xdr:rowOff>
                  </from>
                  <to>
                    <xdr:col>5</xdr:col>
                    <xdr:colOff>736600</xdr:colOff>
                    <xdr:row>57</xdr:row>
                    <xdr:rowOff>69850</xdr:rowOff>
                  </to>
                </anchor>
              </controlPr>
            </control>
          </mc:Choice>
        </mc:AlternateContent>
        <mc:AlternateContent xmlns:mc="http://schemas.openxmlformats.org/markup-compatibility/2006">
          <mc:Choice Requires="x14">
            <control shapeId="9262" r:id="rId49" name="Check Box 46">
              <controlPr defaultSize="0" autoFill="0" autoLine="0" autoPict="0">
                <anchor moveWithCells="1">
                  <from>
                    <xdr:col>5</xdr:col>
                    <xdr:colOff>488950</xdr:colOff>
                    <xdr:row>56</xdr:row>
                    <xdr:rowOff>114300</xdr:rowOff>
                  </from>
                  <to>
                    <xdr:col>5</xdr:col>
                    <xdr:colOff>736600</xdr:colOff>
                    <xdr:row>58</xdr:row>
                    <xdr:rowOff>69850</xdr:rowOff>
                  </to>
                </anchor>
              </controlPr>
            </control>
          </mc:Choice>
        </mc:AlternateContent>
        <mc:AlternateContent xmlns:mc="http://schemas.openxmlformats.org/markup-compatibility/2006">
          <mc:Choice Requires="x14">
            <control shapeId="9263" r:id="rId50" name="Check Box 47">
              <controlPr defaultSize="0" autoFill="0" autoLine="0" autoPict="0">
                <anchor moveWithCells="1">
                  <from>
                    <xdr:col>5</xdr:col>
                    <xdr:colOff>488950</xdr:colOff>
                    <xdr:row>57</xdr:row>
                    <xdr:rowOff>114300</xdr:rowOff>
                  </from>
                  <to>
                    <xdr:col>5</xdr:col>
                    <xdr:colOff>736600</xdr:colOff>
                    <xdr:row>59</xdr:row>
                    <xdr:rowOff>69850</xdr:rowOff>
                  </to>
                </anchor>
              </controlPr>
            </control>
          </mc:Choice>
        </mc:AlternateContent>
        <mc:AlternateContent xmlns:mc="http://schemas.openxmlformats.org/markup-compatibility/2006">
          <mc:Choice Requires="x14">
            <control shapeId="9264" r:id="rId51" name="Check Box 48">
              <controlPr defaultSize="0" autoFill="0" autoLine="0" autoPict="0">
                <anchor moveWithCells="1">
                  <from>
                    <xdr:col>5</xdr:col>
                    <xdr:colOff>488950</xdr:colOff>
                    <xdr:row>58</xdr:row>
                    <xdr:rowOff>114300</xdr:rowOff>
                  </from>
                  <to>
                    <xdr:col>5</xdr:col>
                    <xdr:colOff>736600</xdr:colOff>
                    <xdr:row>60</xdr:row>
                    <xdr:rowOff>69850</xdr:rowOff>
                  </to>
                </anchor>
              </controlPr>
            </control>
          </mc:Choice>
        </mc:AlternateContent>
        <mc:AlternateContent xmlns:mc="http://schemas.openxmlformats.org/markup-compatibility/2006">
          <mc:Choice Requires="x14">
            <control shapeId="9265" r:id="rId52" name="Check Box 49">
              <controlPr defaultSize="0" autoFill="0" autoLine="0" autoPict="0">
                <anchor moveWithCells="1">
                  <from>
                    <xdr:col>5</xdr:col>
                    <xdr:colOff>488950</xdr:colOff>
                    <xdr:row>60</xdr:row>
                    <xdr:rowOff>114300</xdr:rowOff>
                  </from>
                  <to>
                    <xdr:col>5</xdr:col>
                    <xdr:colOff>736600</xdr:colOff>
                    <xdr:row>62</xdr:row>
                    <xdr:rowOff>69850</xdr:rowOff>
                  </to>
                </anchor>
              </controlPr>
            </control>
          </mc:Choice>
        </mc:AlternateContent>
        <mc:AlternateContent xmlns:mc="http://schemas.openxmlformats.org/markup-compatibility/2006">
          <mc:Choice Requires="x14">
            <control shapeId="9266" r:id="rId53" name="Check Box 50">
              <controlPr defaultSize="0" autoFill="0" autoLine="0" autoPict="0">
                <anchor moveWithCells="1">
                  <from>
                    <xdr:col>5</xdr:col>
                    <xdr:colOff>488950</xdr:colOff>
                    <xdr:row>61</xdr:row>
                    <xdr:rowOff>114300</xdr:rowOff>
                  </from>
                  <to>
                    <xdr:col>5</xdr:col>
                    <xdr:colOff>736600</xdr:colOff>
                    <xdr:row>63</xdr:row>
                    <xdr:rowOff>69850</xdr:rowOff>
                  </to>
                </anchor>
              </controlPr>
            </control>
          </mc:Choice>
        </mc:AlternateContent>
        <mc:AlternateContent xmlns:mc="http://schemas.openxmlformats.org/markup-compatibility/2006">
          <mc:Choice Requires="x14">
            <control shapeId="9267" r:id="rId54" name="Check Box 51">
              <controlPr defaultSize="0" autoFill="0" autoLine="0" autoPict="0">
                <anchor moveWithCells="1">
                  <from>
                    <xdr:col>5</xdr:col>
                    <xdr:colOff>488950</xdr:colOff>
                    <xdr:row>63</xdr:row>
                    <xdr:rowOff>114300</xdr:rowOff>
                  </from>
                  <to>
                    <xdr:col>5</xdr:col>
                    <xdr:colOff>736600</xdr:colOff>
                    <xdr:row>65</xdr:row>
                    <xdr:rowOff>69850</xdr:rowOff>
                  </to>
                </anchor>
              </controlPr>
            </control>
          </mc:Choice>
        </mc:AlternateContent>
        <mc:AlternateContent xmlns:mc="http://schemas.openxmlformats.org/markup-compatibility/2006">
          <mc:Choice Requires="x14">
            <control shapeId="9268" r:id="rId55" name="Check Box 52">
              <controlPr defaultSize="0" autoFill="0" autoLine="0" autoPict="0">
                <anchor moveWithCells="1">
                  <from>
                    <xdr:col>5</xdr:col>
                    <xdr:colOff>488950</xdr:colOff>
                    <xdr:row>64</xdr:row>
                    <xdr:rowOff>114300</xdr:rowOff>
                  </from>
                  <to>
                    <xdr:col>5</xdr:col>
                    <xdr:colOff>736600</xdr:colOff>
                    <xdr:row>66</xdr:row>
                    <xdr:rowOff>69850</xdr:rowOff>
                  </to>
                </anchor>
              </controlPr>
            </control>
          </mc:Choice>
        </mc:AlternateContent>
        <mc:AlternateContent xmlns:mc="http://schemas.openxmlformats.org/markup-compatibility/2006">
          <mc:Choice Requires="x14">
            <control shapeId="9269" r:id="rId56" name="Check Box 53">
              <controlPr defaultSize="0" autoFill="0" autoLine="0" autoPict="0">
                <anchor moveWithCells="1">
                  <from>
                    <xdr:col>5</xdr:col>
                    <xdr:colOff>488950</xdr:colOff>
                    <xdr:row>65</xdr:row>
                    <xdr:rowOff>114300</xdr:rowOff>
                  </from>
                  <to>
                    <xdr:col>5</xdr:col>
                    <xdr:colOff>736600</xdr:colOff>
                    <xdr:row>67</xdr:row>
                    <xdr:rowOff>69850</xdr:rowOff>
                  </to>
                </anchor>
              </controlPr>
            </control>
          </mc:Choice>
        </mc:AlternateContent>
        <mc:AlternateContent xmlns:mc="http://schemas.openxmlformats.org/markup-compatibility/2006">
          <mc:Choice Requires="x14">
            <control shapeId="9270" r:id="rId57" name="Check Box 54">
              <controlPr defaultSize="0" autoFill="0" autoLine="0" autoPict="0">
                <anchor moveWithCells="1">
                  <from>
                    <xdr:col>5</xdr:col>
                    <xdr:colOff>488950</xdr:colOff>
                    <xdr:row>66</xdr:row>
                    <xdr:rowOff>114300</xdr:rowOff>
                  </from>
                  <to>
                    <xdr:col>5</xdr:col>
                    <xdr:colOff>736600</xdr:colOff>
                    <xdr:row>68</xdr:row>
                    <xdr:rowOff>69850</xdr:rowOff>
                  </to>
                </anchor>
              </controlPr>
            </control>
          </mc:Choice>
        </mc:AlternateContent>
        <mc:AlternateContent xmlns:mc="http://schemas.openxmlformats.org/markup-compatibility/2006">
          <mc:Choice Requires="x14">
            <control shapeId="9271" r:id="rId58" name="Check Box 55">
              <controlPr defaultSize="0" autoFill="0" autoLine="0" autoPict="0">
                <anchor moveWithCells="1">
                  <from>
                    <xdr:col>5</xdr:col>
                    <xdr:colOff>488950</xdr:colOff>
                    <xdr:row>69</xdr:row>
                    <xdr:rowOff>114300</xdr:rowOff>
                  </from>
                  <to>
                    <xdr:col>5</xdr:col>
                    <xdr:colOff>736600</xdr:colOff>
                    <xdr:row>71</xdr:row>
                    <xdr:rowOff>69850</xdr:rowOff>
                  </to>
                </anchor>
              </controlPr>
            </control>
          </mc:Choice>
        </mc:AlternateContent>
        <mc:AlternateContent xmlns:mc="http://schemas.openxmlformats.org/markup-compatibility/2006">
          <mc:Choice Requires="x14">
            <control shapeId="9272" r:id="rId59" name="Check Box 56">
              <controlPr defaultSize="0" autoFill="0" autoLine="0" autoPict="0">
                <anchor moveWithCells="1">
                  <from>
                    <xdr:col>5</xdr:col>
                    <xdr:colOff>488950</xdr:colOff>
                    <xdr:row>70</xdr:row>
                    <xdr:rowOff>114300</xdr:rowOff>
                  </from>
                  <to>
                    <xdr:col>5</xdr:col>
                    <xdr:colOff>736600</xdr:colOff>
                    <xdr:row>72</xdr:row>
                    <xdr:rowOff>69850</xdr:rowOff>
                  </to>
                </anchor>
              </controlPr>
            </control>
          </mc:Choice>
        </mc:AlternateContent>
        <mc:AlternateContent xmlns:mc="http://schemas.openxmlformats.org/markup-compatibility/2006">
          <mc:Choice Requires="x14">
            <control shapeId="9273" r:id="rId60" name="Check Box 57">
              <controlPr defaultSize="0" autoFill="0" autoLine="0" autoPict="0">
                <anchor moveWithCells="1">
                  <from>
                    <xdr:col>5</xdr:col>
                    <xdr:colOff>488950</xdr:colOff>
                    <xdr:row>71</xdr:row>
                    <xdr:rowOff>114300</xdr:rowOff>
                  </from>
                  <to>
                    <xdr:col>5</xdr:col>
                    <xdr:colOff>736600</xdr:colOff>
                    <xdr:row>73</xdr:row>
                    <xdr:rowOff>69850</xdr:rowOff>
                  </to>
                </anchor>
              </controlPr>
            </control>
          </mc:Choice>
        </mc:AlternateContent>
        <mc:AlternateContent xmlns:mc="http://schemas.openxmlformats.org/markup-compatibility/2006">
          <mc:Choice Requires="x14">
            <control shapeId="9274" r:id="rId61" name="Check Box 58">
              <controlPr defaultSize="0" autoFill="0" autoLine="0" autoPict="0">
                <anchor moveWithCells="1">
                  <from>
                    <xdr:col>5</xdr:col>
                    <xdr:colOff>488950</xdr:colOff>
                    <xdr:row>72</xdr:row>
                    <xdr:rowOff>114300</xdr:rowOff>
                  </from>
                  <to>
                    <xdr:col>5</xdr:col>
                    <xdr:colOff>736600</xdr:colOff>
                    <xdr:row>74</xdr:row>
                    <xdr:rowOff>69850</xdr:rowOff>
                  </to>
                </anchor>
              </controlPr>
            </control>
          </mc:Choice>
        </mc:AlternateContent>
        <mc:AlternateContent xmlns:mc="http://schemas.openxmlformats.org/markup-compatibility/2006">
          <mc:Choice Requires="x14">
            <control shapeId="9275" r:id="rId62" name="Check Box 59">
              <controlPr defaultSize="0" autoFill="0" autoLine="0" autoPict="0">
                <anchor moveWithCells="1">
                  <from>
                    <xdr:col>5</xdr:col>
                    <xdr:colOff>488950</xdr:colOff>
                    <xdr:row>73</xdr:row>
                    <xdr:rowOff>114300</xdr:rowOff>
                  </from>
                  <to>
                    <xdr:col>5</xdr:col>
                    <xdr:colOff>736600</xdr:colOff>
                    <xdr:row>75</xdr:row>
                    <xdr:rowOff>69850</xdr:rowOff>
                  </to>
                </anchor>
              </controlPr>
            </control>
          </mc:Choice>
        </mc:AlternateContent>
        <mc:AlternateContent xmlns:mc="http://schemas.openxmlformats.org/markup-compatibility/2006">
          <mc:Choice Requires="x14">
            <control shapeId="9276" r:id="rId63" name="Check Box 60">
              <controlPr defaultSize="0" autoFill="0" autoLine="0" autoPict="0">
                <anchor moveWithCells="1">
                  <from>
                    <xdr:col>5</xdr:col>
                    <xdr:colOff>488950</xdr:colOff>
                    <xdr:row>74</xdr:row>
                    <xdr:rowOff>114300</xdr:rowOff>
                  </from>
                  <to>
                    <xdr:col>5</xdr:col>
                    <xdr:colOff>736600</xdr:colOff>
                    <xdr:row>76</xdr:row>
                    <xdr:rowOff>69850</xdr:rowOff>
                  </to>
                </anchor>
              </controlPr>
            </control>
          </mc:Choice>
        </mc:AlternateContent>
        <mc:AlternateContent xmlns:mc="http://schemas.openxmlformats.org/markup-compatibility/2006">
          <mc:Choice Requires="x14">
            <control shapeId="9277" r:id="rId64" name="Check Box 61">
              <controlPr defaultSize="0" autoFill="0" autoLine="0" autoPict="0">
                <anchor moveWithCells="1">
                  <from>
                    <xdr:col>5</xdr:col>
                    <xdr:colOff>488950</xdr:colOff>
                    <xdr:row>75</xdr:row>
                    <xdr:rowOff>114300</xdr:rowOff>
                  </from>
                  <to>
                    <xdr:col>5</xdr:col>
                    <xdr:colOff>736600</xdr:colOff>
                    <xdr:row>77</xdr:row>
                    <xdr:rowOff>69850</xdr:rowOff>
                  </to>
                </anchor>
              </controlPr>
            </control>
          </mc:Choice>
        </mc:AlternateContent>
        <mc:AlternateContent xmlns:mc="http://schemas.openxmlformats.org/markup-compatibility/2006">
          <mc:Choice Requires="x14">
            <control shapeId="9278" r:id="rId65" name="Check Box 62">
              <controlPr defaultSize="0" autoFill="0" autoLine="0" autoPict="0">
                <anchor moveWithCells="1">
                  <from>
                    <xdr:col>5</xdr:col>
                    <xdr:colOff>488950</xdr:colOff>
                    <xdr:row>76</xdr:row>
                    <xdr:rowOff>114300</xdr:rowOff>
                  </from>
                  <to>
                    <xdr:col>5</xdr:col>
                    <xdr:colOff>736600</xdr:colOff>
                    <xdr:row>78</xdr:row>
                    <xdr:rowOff>69850</xdr:rowOff>
                  </to>
                </anchor>
              </controlPr>
            </control>
          </mc:Choice>
        </mc:AlternateContent>
        <mc:AlternateContent xmlns:mc="http://schemas.openxmlformats.org/markup-compatibility/2006">
          <mc:Choice Requires="x14">
            <control shapeId="9279" r:id="rId66" name="Check Box 63">
              <controlPr defaultSize="0" autoFill="0" autoLine="0" autoPict="0">
                <anchor moveWithCells="1">
                  <from>
                    <xdr:col>5</xdr:col>
                    <xdr:colOff>488950</xdr:colOff>
                    <xdr:row>78</xdr:row>
                    <xdr:rowOff>114300</xdr:rowOff>
                  </from>
                  <to>
                    <xdr:col>5</xdr:col>
                    <xdr:colOff>736600</xdr:colOff>
                    <xdr:row>80</xdr:row>
                    <xdr:rowOff>69850</xdr:rowOff>
                  </to>
                </anchor>
              </controlPr>
            </control>
          </mc:Choice>
        </mc:AlternateContent>
        <mc:AlternateContent xmlns:mc="http://schemas.openxmlformats.org/markup-compatibility/2006">
          <mc:Choice Requires="x14">
            <control shapeId="9280" r:id="rId67" name="Check Box 64">
              <controlPr defaultSize="0" autoFill="0" autoLine="0" autoPict="0">
                <anchor moveWithCells="1">
                  <from>
                    <xdr:col>5</xdr:col>
                    <xdr:colOff>488950</xdr:colOff>
                    <xdr:row>79</xdr:row>
                    <xdr:rowOff>114300</xdr:rowOff>
                  </from>
                  <to>
                    <xdr:col>5</xdr:col>
                    <xdr:colOff>736600</xdr:colOff>
                    <xdr:row>81</xdr:row>
                    <xdr:rowOff>69850</xdr:rowOff>
                  </to>
                </anchor>
              </controlPr>
            </control>
          </mc:Choice>
        </mc:AlternateContent>
        <mc:AlternateContent xmlns:mc="http://schemas.openxmlformats.org/markup-compatibility/2006">
          <mc:Choice Requires="x14">
            <control shapeId="9281" r:id="rId68" name="Check Box 65">
              <controlPr defaultSize="0" autoFill="0" autoLine="0" autoPict="0">
                <anchor moveWithCells="1">
                  <from>
                    <xdr:col>5</xdr:col>
                    <xdr:colOff>488950</xdr:colOff>
                    <xdr:row>80</xdr:row>
                    <xdr:rowOff>114300</xdr:rowOff>
                  </from>
                  <to>
                    <xdr:col>5</xdr:col>
                    <xdr:colOff>736600</xdr:colOff>
                    <xdr:row>82</xdr:row>
                    <xdr:rowOff>69850</xdr:rowOff>
                  </to>
                </anchor>
              </controlPr>
            </control>
          </mc:Choice>
        </mc:AlternateContent>
        <mc:AlternateContent xmlns:mc="http://schemas.openxmlformats.org/markup-compatibility/2006">
          <mc:Choice Requires="x14">
            <control shapeId="9282" r:id="rId69" name="Check Box 66">
              <controlPr defaultSize="0" autoFill="0" autoLine="0" autoPict="0">
                <anchor moveWithCells="1">
                  <from>
                    <xdr:col>5</xdr:col>
                    <xdr:colOff>488950</xdr:colOff>
                    <xdr:row>81</xdr:row>
                    <xdr:rowOff>114300</xdr:rowOff>
                  </from>
                  <to>
                    <xdr:col>5</xdr:col>
                    <xdr:colOff>736600</xdr:colOff>
                    <xdr:row>83</xdr:row>
                    <xdr:rowOff>69850</xdr:rowOff>
                  </to>
                </anchor>
              </controlPr>
            </control>
          </mc:Choice>
        </mc:AlternateContent>
        <mc:AlternateContent xmlns:mc="http://schemas.openxmlformats.org/markup-compatibility/2006">
          <mc:Choice Requires="x14">
            <control shapeId="9283" r:id="rId70" name="Check Box 67">
              <controlPr defaultSize="0" autoFill="0" autoLine="0" autoPict="0">
                <anchor moveWithCells="1">
                  <from>
                    <xdr:col>5</xdr:col>
                    <xdr:colOff>488950</xdr:colOff>
                    <xdr:row>82</xdr:row>
                    <xdr:rowOff>114300</xdr:rowOff>
                  </from>
                  <to>
                    <xdr:col>5</xdr:col>
                    <xdr:colOff>736600</xdr:colOff>
                    <xdr:row>84</xdr:row>
                    <xdr:rowOff>69850</xdr:rowOff>
                  </to>
                </anchor>
              </controlPr>
            </control>
          </mc:Choice>
        </mc:AlternateContent>
        <mc:AlternateContent xmlns:mc="http://schemas.openxmlformats.org/markup-compatibility/2006">
          <mc:Choice Requires="x14">
            <control shapeId="9284" r:id="rId71" name="Check Box 68">
              <controlPr defaultSize="0" autoFill="0" autoLine="0" autoPict="0">
                <anchor moveWithCells="1">
                  <from>
                    <xdr:col>5</xdr:col>
                    <xdr:colOff>488950</xdr:colOff>
                    <xdr:row>67</xdr:row>
                    <xdr:rowOff>114300</xdr:rowOff>
                  </from>
                  <to>
                    <xdr:col>5</xdr:col>
                    <xdr:colOff>736600</xdr:colOff>
                    <xdr:row>69</xdr:row>
                    <xdr:rowOff>69850</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M211"/>
  <sheetViews>
    <sheetView workbookViewId="0">
      <selection activeCell="G16" sqref="G16"/>
    </sheetView>
  </sheetViews>
  <sheetFormatPr defaultColWidth="9.1796875" defaultRowHeight="12.5"/>
  <cols>
    <col min="1" max="1" width="1.7265625" style="23" customWidth="1"/>
    <col min="2" max="2" width="12.7265625" style="23" customWidth="1"/>
    <col min="3" max="3" width="4.453125" style="377" customWidth="1"/>
    <col min="4" max="4" width="48.26953125" style="23" customWidth="1"/>
    <col min="5" max="5" width="17.81640625" style="23" customWidth="1"/>
    <col min="6" max="16384" width="9.1796875" style="23"/>
  </cols>
  <sheetData>
    <row r="1" spans="2:6" ht="4.5" customHeight="1"/>
    <row r="2" spans="2:6" ht="25.5" customHeight="1">
      <c r="B2" s="378" t="s">
        <v>681</v>
      </c>
      <c r="C2" s="379"/>
      <c r="D2" s="380"/>
      <c r="E2" s="381"/>
    </row>
    <row r="3" spans="2:6" ht="25.5" customHeight="1">
      <c r="B3" s="726" t="s">
        <v>682</v>
      </c>
      <c r="C3" s="726"/>
      <c r="D3" s="726"/>
      <c r="E3" s="726"/>
      <c r="F3" s="135"/>
    </row>
    <row r="4" spans="2:6" ht="4.5" customHeight="1"/>
    <row r="5" spans="2:6" ht="28.5" customHeight="1">
      <c r="B5" s="727"/>
      <c r="C5" s="728"/>
      <c r="D5" s="382" t="s">
        <v>36</v>
      </c>
      <c r="E5" s="383"/>
    </row>
    <row r="6" spans="2:6" ht="4.5" customHeight="1"/>
    <row r="7" spans="2:6">
      <c r="B7" s="384" t="s">
        <v>683</v>
      </c>
      <c r="C7" s="385"/>
      <c r="D7" s="384"/>
      <c r="E7" s="385" t="s">
        <v>608</v>
      </c>
    </row>
    <row r="8" spans="2:6" ht="4.5" customHeight="1">
      <c r="B8" s="386"/>
      <c r="C8" s="205"/>
      <c r="D8" s="386"/>
      <c r="E8" s="386"/>
    </row>
    <row r="9" spans="2:6">
      <c r="B9" s="387" t="s">
        <v>684</v>
      </c>
      <c r="C9" s="205" t="s">
        <v>685</v>
      </c>
      <c r="D9" s="386" t="s">
        <v>686</v>
      </c>
      <c r="E9" s="205"/>
    </row>
    <row r="10" spans="2:6">
      <c r="B10" s="388"/>
      <c r="C10" s="205" t="s">
        <v>687</v>
      </c>
      <c r="D10" s="386" t="s">
        <v>688</v>
      </c>
      <c r="E10" s="205"/>
    </row>
    <row r="11" spans="2:6">
      <c r="B11" s="388"/>
      <c r="C11" s="205" t="s">
        <v>689</v>
      </c>
      <c r="D11" s="386" t="s">
        <v>690</v>
      </c>
      <c r="E11" s="205"/>
    </row>
    <row r="12" spans="2:6" ht="12.75" customHeight="1">
      <c r="B12" s="388"/>
      <c r="C12" s="205" t="s">
        <v>691</v>
      </c>
      <c r="D12" s="389" t="s">
        <v>692</v>
      </c>
      <c r="E12" s="205"/>
    </row>
    <row r="13" spans="2:6">
      <c r="B13" s="388"/>
      <c r="C13" s="205" t="s">
        <v>693</v>
      </c>
      <c r="D13" s="386" t="s">
        <v>694</v>
      </c>
      <c r="E13" s="205"/>
    </row>
    <row r="14" spans="2:6">
      <c r="B14" s="388"/>
      <c r="C14" s="205" t="s">
        <v>695</v>
      </c>
      <c r="D14" s="386" t="s">
        <v>696</v>
      </c>
      <c r="E14" s="205"/>
    </row>
    <row r="15" spans="2:6">
      <c r="B15" s="388"/>
      <c r="C15" s="205" t="s">
        <v>697</v>
      </c>
      <c r="D15" s="386" t="s">
        <v>698</v>
      </c>
      <c r="E15" s="205"/>
    </row>
    <row r="16" spans="2:6">
      <c r="B16" s="388"/>
      <c r="C16" s="205" t="s">
        <v>699</v>
      </c>
      <c r="D16" s="386" t="s">
        <v>700</v>
      </c>
      <c r="E16" s="205"/>
    </row>
    <row r="17" spans="1:5" ht="4.5" customHeight="1">
      <c r="B17" s="390"/>
      <c r="C17" s="205"/>
      <c r="D17" s="386"/>
      <c r="E17" s="386"/>
    </row>
    <row r="18" spans="1:5">
      <c r="B18" s="384" t="s">
        <v>701</v>
      </c>
      <c r="C18" s="385"/>
      <c r="D18" s="384"/>
      <c r="E18" s="384"/>
    </row>
    <row r="19" spans="1:5" ht="4.5" customHeight="1">
      <c r="B19" s="391"/>
      <c r="C19" s="392"/>
      <c r="D19" s="386"/>
      <c r="E19" s="386"/>
    </row>
    <row r="20" spans="1:5">
      <c r="B20" s="387" t="s">
        <v>702</v>
      </c>
      <c r="C20" s="205" t="s">
        <v>685</v>
      </c>
      <c r="D20" s="386" t="s">
        <v>703</v>
      </c>
      <c r="E20" s="205"/>
    </row>
    <row r="21" spans="1:5">
      <c r="B21" s="386"/>
      <c r="C21" s="205" t="s">
        <v>687</v>
      </c>
      <c r="D21" s="386" t="s">
        <v>704</v>
      </c>
      <c r="E21" s="205"/>
    </row>
    <row r="22" spans="1:5">
      <c r="B22" s="386"/>
      <c r="C22" s="205" t="s">
        <v>705</v>
      </c>
      <c r="D22" s="386" t="s">
        <v>706</v>
      </c>
      <c r="E22" s="205"/>
    </row>
    <row r="23" spans="1:5">
      <c r="B23" s="386"/>
      <c r="C23" s="205" t="s">
        <v>707</v>
      </c>
      <c r="D23" s="386" t="s">
        <v>708</v>
      </c>
      <c r="E23" s="205"/>
    </row>
    <row r="24" spans="1:5" ht="4.5" customHeight="1">
      <c r="B24" s="386"/>
      <c r="C24" s="205"/>
      <c r="D24" s="386"/>
      <c r="E24" s="386"/>
    </row>
    <row r="25" spans="1:5">
      <c r="A25" s="393"/>
      <c r="B25" s="394" t="s">
        <v>709</v>
      </c>
      <c r="C25" s="395"/>
      <c r="D25" s="394"/>
      <c r="E25" s="394"/>
    </row>
    <row r="26" spans="1:5" ht="4.5" customHeight="1">
      <c r="B26" s="386"/>
      <c r="C26" s="205"/>
      <c r="D26" s="386"/>
      <c r="E26" s="386"/>
    </row>
    <row r="27" spans="1:5">
      <c r="B27" s="387" t="s">
        <v>702</v>
      </c>
      <c r="C27" s="205" t="s">
        <v>685</v>
      </c>
      <c r="D27" s="386" t="s">
        <v>710</v>
      </c>
      <c r="E27" s="205"/>
    </row>
    <row r="28" spans="1:5">
      <c r="B28" s="386"/>
      <c r="C28" s="205" t="s">
        <v>687</v>
      </c>
      <c r="D28" s="386" t="s">
        <v>711</v>
      </c>
      <c r="E28" s="205"/>
    </row>
    <row r="29" spans="1:5">
      <c r="B29" s="386"/>
      <c r="C29" s="205" t="s">
        <v>689</v>
      </c>
      <c r="D29" s="386" t="s">
        <v>712</v>
      </c>
      <c r="E29" s="205"/>
    </row>
    <row r="30" spans="1:5">
      <c r="B30" s="386"/>
      <c r="C30" s="205" t="s">
        <v>691</v>
      </c>
      <c r="D30" s="386" t="s">
        <v>713</v>
      </c>
      <c r="E30" s="205"/>
    </row>
    <row r="31" spans="1:5">
      <c r="B31" s="386"/>
      <c r="C31" s="205" t="s">
        <v>693</v>
      </c>
      <c r="D31" s="386" t="s">
        <v>714</v>
      </c>
      <c r="E31" s="205"/>
    </row>
    <row r="32" spans="1:5">
      <c r="B32" s="386"/>
      <c r="C32" s="205" t="s">
        <v>715</v>
      </c>
      <c r="D32" s="386" t="s">
        <v>716</v>
      </c>
      <c r="E32" s="205"/>
    </row>
    <row r="33" spans="2:5" ht="4.5" customHeight="1">
      <c r="B33" s="386"/>
      <c r="C33" s="205"/>
      <c r="D33" s="386"/>
      <c r="E33" s="386"/>
    </row>
    <row r="34" spans="2:5">
      <c r="B34" s="394" t="s">
        <v>717</v>
      </c>
      <c r="C34" s="395"/>
      <c r="D34" s="394"/>
      <c r="E34" s="394"/>
    </row>
    <row r="35" spans="2:5" ht="4.5" customHeight="1">
      <c r="B35" s="387"/>
      <c r="C35" s="392"/>
      <c r="D35" s="386"/>
      <c r="E35" s="386"/>
    </row>
    <row r="36" spans="2:5">
      <c r="B36" s="387" t="s">
        <v>702</v>
      </c>
      <c r="C36" s="205" t="s">
        <v>685</v>
      </c>
      <c r="D36" s="386" t="s">
        <v>718</v>
      </c>
      <c r="E36" s="205"/>
    </row>
    <row r="37" spans="2:5">
      <c r="B37" s="386"/>
      <c r="C37" s="205" t="s">
        <v>687</v>
      </c>
      <c r="D37" s="386" t="s">
        <v>719</v>
      </c>
      <c r="E37" s="205"/>
    </row>
    <row r="38" spans="2:5">
      <c r="B38" s="386"/>
      <c r="C38" s="205" t="s">
        <v>689</v>
      </c>
      <c r="D38" s="386" t="s">
        <v>720</v>
      </c>
      <c r="E38" s="205"/>
    </row>
    <row r="39" spans="2:5">
      <c r="B39" s="386"/>
      <c r="C39" s="205" t="s">
        <v>691</v>
      </c>
      <c r="D39" s="386" t="s">
        <v>721</v>
      </c>
      <c r="E39" s="205"/>
    </row>
    <row r="40" spans="2:5">
      <c r="B40" s="386"/>
      <c r="C40" s="205" t="s">
        <v>693</v>
      </c>
      <c r="D40" s="386" t="s">
        <v>722</v>
      </c>
      <c r="E40" s="205"/>
    </row>
    <row r="41" spans="2:5" ht="4.5" customHeight="1">
      <c r="B41" s="386"/>
      <c r="C41" s="205"/>
      <c r="D41" s="386"/>
      <c r="E41" s="205"/>
    </row>
    <row r="42" spans="2:5">
      <c r="B42" s="394" t="s">
        <v>723</v>
      </c>
      <c r="C42" s="395"/>
      <c r="D42" s="394"/>
      <c r="E42" s="394"/>
    </row>
    <row r="43" spans="2:5" ht="4.5" customHeight="1">
      <c r="B43" s="386"/>
      <c r="C43" s="205"/>
      <c r="D43" s="386"/>
      <c r="E43" s="386"/>
    </row>
    <row r="44" spans="2:5">
      <c r="B44" s="387" t="s">
        <v>724</v>
      </c>
      <c r="C44" s="205" t="s">
        <v>685</v>
      </c>
      <c r="D44" s="386" t="s">
        <v>711</v>
      </c>
      <c r="E44" s="205"/>
    </row>
    <row r="45" spans="2:5">
      <c r="B45" s="386"/>
      <c r="C45" s="205" t="s">
        <v>687</v>
      </c>
      <c r="D45" s="386" t="s">
        <v>710</v>
      </c>
      <c r="E45" s="205"/>
    </row>
    <row r="46" spans="2:5">
      <c r="B46" s="386"/>
      <c r="C46" s="205" t="s">
        <v>689</v>
      </c>
      <c r="D46" s="386" t="s">
        <v>716</v>
      </c>
      <c r="E46" s="205"/>
    </row>
    <row r="47" spans="2:5">
      <c r="B47" s="386"/>
      <c r="C47" s="205" t="s">
        <v>691</v>
      </c>
      <c r="D47" s="386" t="s">
        <v>725</v>
      </c>
      <c r="E47" s="205"/>
    </row>
    <row r="48" spans="2:5" ht="4.5" customHeight="1">
      <c r="B48" s="396"/>
      <c r="C48" s="392"/>
      <c r="D48" s="386"/>
      <c r="E48" s="386"/>
    </row>
    <row r="49" spans="2:5">
      <c r="B49" s="394" t="s">
        <v>726</v>
      </c>
      <c r="C49" s="395"/>
      <c r="D49" s="394"/>
      <c r="E49" s="394"/>
    </row>
    <row r="50" spans="2:5" ht="4.5" customHeight="1">
      <c r="B50" s="387"/>
      <c r="C50" s="392"/>
      <c r="D50" s="386"/>
      <c r="E50" s="386"/>
    </row>
    <row r="51" spans="2:5">
      <c r="B51" s="387" t="s">
        <v>727</v>
      </c>
      <c r="C51" s="205" t="s">
        <v>685</v>
      </c>
      <c r="D51" s="386" t="s">
        <v>728</v>
      </c>
      <c r="E51" s="205"/>
    </row>
    <row r="52" spans="2:5">
      <c r="B52" s="386"/>
      <c r="C52" s="205" t="s">
        <v>687</v>
      </c>
      <c r="D52" s="386" t="s">
        <v>729</v>
      </c>
      <c r="E52" s="205"/>
    </row>
    <row r="53" spans="2:5">
      <c r="B53" s="386"/>
      <c r="C53" s="205" t="s">
        <v>689</v>
      </c>
      <c r="D53" s="386" t="s">
        <v>730</v>
      </c>
      <c r="E53" s="205"/>
    </row>
    <row r="54" spans="2:5">
      <c r="B54" s="386"/>
      <c r="C54" s="205" t="s">
        <v>691</v>
      </c>
      <c r="D54" s="386" t="s">
        <v>731</v>
      </c>
      <c r="E54" s="205"/>
    </row>
    <row r="55" spans="2:5">
      <c r="B55" s="386"/>
      <c r="C55" s="205" t="s">
        <v>693</v>
      </c>
      <c r="D55" s="386" t="s">
        <v>732</v>
      </c>
      <c r="E55" s="205"/>
    </row>
    <row r="56" spans="2:5">
      <c r="B56" s="386"/>
      <c r="C56" s="205" t="s">
        <v>695</v>
      </c>
      <c r="D56" s="386" t="s">
        <v>733</v>
      </c>
      <c r="E56" s="205"/>
    </row>
    <row r="57" spans="2:5">
      <c r="B57" s="386"/>
      <c r="C57" s="205" t="s">
        <v>697</v>
      </c>
      <c r="D57" s="386" t="s">
        <v>734</v>
      </c>
      <c r="E57" s="205"/>
    </row>
    <row r="58" spans="2:5">
      <c r="B58" s="386"/>
      <c r="C58" s="205" t="s">
        <v>699</v>
      </c>
      <c r="D58" s="386" t="s">
        <v>735</v>
      </c>
      <c r="E58" s="205"/>
    </row>
    <row r="59" spans="2:5">
      <c r="B59" s="386"/>
      <c r="C59" s="205" t="s">
        <v>736</v>
      </c>
      <c r="D59" s="386" t="s">
        <v>737</v>
      </c>
      <c r="E59" s="205"/>
    </row>
    <row r="60" spans="2:5">
      <c r="B60" s="386"/>
      <c r="C60" s="205" t="s">
        <v>738</v>
      </c>
      <c r="D60" s="386" t="s">
        <v>739</v>
      </c>
      <c r="E60" s="205"/>
    </row>
    <row r="61" spans="2:5">
      <c r="B61" s="386"/>
      <c r="C61" s="205" t="s">
        <v>740</v>
      </c>
      <c r="D61" s="386" t="s">
        <v>741</v>
      </c>
      <c r="E61" s="205"/>
    </row>
    <row r="62" spans="2:5" ht="4.5" customHeight="1">
      <c r="B62" s="386"/>
      <c r="C62" s="205"/>
      <c r="D62" s="386"/>
      <c r="E62" s="205"/>
    </row>
    <row r="63" spans="2:5">
      <c r="B63" s="387" t="s">
        <v>742</v>
      </c>
      <c r="C63" s="205" t="s">
        <v>685</v>
      </c>
      <c r="D63" s="386" t="s">
        <v>743</v>
      </c>
      <c r="E63" s="205"/>
    </row>
    <row r="64" spans="2:5">
      <c r="B64" s="386"/>
      <c r="C64" s="205" t="s">
        <v>687</v>
      </c>
      <c r="D64" s="386" t="s">
        <v>744</v>
      </c>
      <c r="E64" s="205"/>
    </row>
    <row r="65" spans="2:5">
      <c r="B65" s="386"/>
      <c r="C65" s="205" t="s">
        <v>689</v>
      </c>
      <c r="D65" s="386" t="s">
        <v>745</v>
      </c>
      <c r="E65" s="205"/>
    </row>
    <row r="66" spans="2:5">
      <c r="B66" s="386"/>
      <c r="C66" s="205" t="s">
        <v>691</v>
      </c>
      <c r="D66" s="386" t="s">
        <v>746</v>
      </c>
      <c r="E66" s="205"/>
    </row>
    <row r="67" spans="2:5" ht="4.5" customHeight="1">
      <c r="B67" s="386"/>
      <c r="C67" s="205"/>
      <c r="D67" s="386"/>
      <c r="E67" s="386"/>
    </row>
    <row r="68" spans="2:5">
      <c r="B68" s="394" t="s">
        <v>747</v>
      </c>
      <c r="C68" s="395"/>
      <c r="D68" s="394"/>
      <c r="E68" s="394"/>
    </row>
    <row r="69" spans="2:5" ht="4.5" customHeight="1">
      <c r="B69" s="397"/>
      <c r="C69" s="392"/>
      <c r="D69" s="386"/>
      <c r="E69" s="386"/>
    </row>
    <row r="70" spans="2:5">
      <c r="B70" s="387" t="s">
        <v>748</v>
      </c>
      <c r="C70" s="205" t="s">
        <v>685</v>
      </c>
      <c r="D70" s="386" t="s">
        <v>749</v>
      </c>
      <c r="E70" s="205"/>
    </row>
    <row r="71" spans="2:5">
      <c r="B71" s="386"/>
      <c r="C71" s="205" t="s">
        <v>687</v>
      </c>
      <c r="D71" s="386" t="s">
        <v>750</v>
      </c>
      <c r="E71" s="205"/>
    </row>
    <row r="72" spans="2:5">
      <c r="B72" s="386"/>
      <c r="C72" s="205" t="s">
        <v>689</v>
      </c>
      <c r="D72" s="386" t="s">
        <v>751</v>
      </c>
      <c r="E72" s="205"/>
    </row>
    <row r="73" spans="2:5">
      <c r="B73" s="386"/>
      <c r="C73" s="205" t="s">
        <v>691</v>
      </c>
      <c r="D73" s="386" t="s">
        <v>752</v>
      </c>
      <c r="E73" s="205"/>
    </row>
    <row r="74" spans="2:5">
      <c r="B74" s="386"/>
      <c r="C74" s="205" t="s">
        <v>693</v>
      </c>
      <c r="D74" s="386" t="s">
        <v>753</v>
      </c>
      <c r="E74" s="205"/>
    </row>
    <row r="75" spans="2:5">
      <c r="B75" s="386"/>
      <c r="C75" s="205" t="s">
        <v>695</v>
      </c>
      <c r="D75" s="386" t="s">
        <v>754</v>
      </c>
      <c r="E75" s="205"/>
    </row>
    <row r="76" spans="2:5" ht="4.5" customHeight="1">
      <c r="B76" s="386"/>
      <c r="C76" s="205"/>
      <c r="D76" s="386"/>
      <c r="E76" s="205"/>
    </row>
    <row r="77" spans="2:5">
      <c r="B77" s="394" t="s">
        <v>755</v>
      </c>
      <c r="C77" s="395"/>
      <c r="D77" s="394"/>
      <c r="E77" s="394"/>
    </row>
    <row r="78" spans="2:5" ht="4.5" customHeight="1">
      <c r="B78" s="398"/>
      <c r="C78" s="205"/>
      <c r="D78" s="386"/>
      <c r="E78" s="386"/>
    </row>
    <row r="79" spans="2:5">
      <c r="B79" s="387" t="s">
        <v>702</v>
      </c>
      <c r="C79" s="205" t="s">
        <v>685</v>
      </c>
      <c r="D79" s="386" t="s">
        <v>728</v>
      </c>
      <c r="E79" s="205"/>
    </row>
    <row r="80" spans="2:5">
      <c r="B80" s="386"/>
      <c r="C80" s="205" t="s">
        <v>687</v>
      </c>
      <c r="D80" s="386" t="s">
        <v>756</v>
      </c>
      <c r="E80" s="205"/>
    </row>
    <row r="81" spans="2:5">
      <c r="B81" s="386"/>
      <c r="C81" s="205" t="s">
        <v>689</v>
      </c>
      <c r="D81" s="386" t="s">
        <v>757</v>
      </c>
      <c r="E81" s="205"/>
    </row>
    <row r="82" spans="2:5">
      <c r="B82" s="386"/>
      <c r="C82" s="205" t="s">
        <v>691</v>
      </c>
      <c r="D82" s="386" t="s">
        <v>758</v>
      </c>
      <c r="E82" s="205"/>
    </row>
    <row r="83" spans="2:5">
      <c r="B83" s="386"/>
      <c r="C83" s="205" t="s">
        <v>693</v>
      </c>
      <c r="D83" s="386" t="s">
        <v>759</v>
      </c>
      <c r="E83" s="205"/>
    </row>
    <row r="84" spans="2:5">
      <c r="B84" s="386"/>
      <c r="C84" s="205" t="s">
        <v>695</v>
      </c>
      <c r="D84" s="386" t="s">
        <v>760</v>
      </c>
      <c r="E84" s="205"/>
    </row>
    <row r="85" spans="2:5">
      <c r="B85" s="386"/>
      <c r="C85" s="205" t="s">
        <v>697</v>
      </c>
      <c r="D85" s="386" t="s">
        <v>761</v>
      </c>
      <c r="E85" s="205"/>
    </row>
    <row r="86" spans="2:5" ht="4.5" customHeight="1">
      <c r="B86" s="388"/>
      <c r="C86" s="205"/>
      <c r="D86" s="386"/>
      <c r="E86" s="386"/>
    </row>
    <row r="87" spans="2:5">
      <c r="B87" s="394" t="s">
        <v>762</v>
      </c>
      <c r="C87" s="395"/>
      <c r="D87" s="394"/>
      <c r="E87" s="394"/>
    </row>
    <row r="88" spans="2:5" ht="4.5" customHeight="1">
      <c r="B88" s="386"/>
      <c r="C88" s="205"/>
      <c r="D88" s="386"/>
      <c r="E88" s="386"/>
    </row>
    <row r="89" spans="2:5">
      <c r="B89" s="387" t="s">
        <v>702</v>
      </c>
      <c r="C89" s="205" t="s">
        <v>763</v>
      </c>
      <c r="D89" s="399" t="s">
        <v>764</v>
      </c>
      <c r="E89" s="205"/>
    </row>
    <row r="90" spans="2:5">
      <c r="B90" s="386"/>
      <c r="C90" s="205" t="s">
        <v>687</v>
      </c>
      <c r="D90" s="386" t="s">
        <v>765</v>
      </c>
      <c r="E90" s="205"/>
    </row>
    <row r="91" spans="2:5">
      <c r="B91" s="386"/>
      <c r="C91" s="205" t="s">
        <v>689</v>
      </c>
      <c r="D91" s="386" t="s">
        <v>766</v>
      </c>
      <c r="E91" s="205"/>
    </row>
    <row r="92" spans="2:5">
      <c r="B92" s="386"/>
      <c r="C92" s="205" t="s">
        <v>691</v>
      </c>
      <c r="D92" s="386" t="s">
        <v>767</v>
      </c>
      <c r="E92" s="205"/>
    </row>
    <row r="93" spans="2:5">
      <c r="B93" s="386"/>
      <c r="C93" s="205" t="s">
        <v>693</v>
      </c>
      <c r="D93" s="386" t="s">
        <v>768</v>
      </c>
      <c r="E93" s="205"/>
    </row>
    <row r="94" spans="2:5">
      <c r="B94" s="386"/>
      <c r="C94" s="205" t="s">
        <v>695</v>
      </c>
      <c r="D94" s="386" t="s">
        <v>769</v>
      </c>
      <c r="E94" s="205"/>
    </row>
    <row r="95" spans="2:5" ht="4.5" customHeight="1">
      <c r="B95" s="386"/>
      <c r="C95" s="205"/>
      <c r="D95" s="386"/>
      <c r="E95" s="386"/>
    </row>
    <row r="96" spans="2:5">
      <c r="B96" s="394" t="s">
        <v>770</v>
      </c>
      <c r="C96" s="395"/>
      <c r="D96" s="394"/>
      <c r="E96" s="394"/>
    </row>
    <row r="97" spans="2:5" ht="4.5" customHeight="1">
      <c r="B97" s="386"/>
      <c r="C97" s="205"/>
      <c r="D97" s="386"/>
      <c r="E97" s="386"/>
    </row>
    <row r="98" spans="2:5">
      <c r="B98" s="387" t="s">
        <v>702</v>
      </c>
      <c r="C98" s="205" t="s">
        <v>685</v>
      </c>
      <c r="D98" s="386" t="s">
        <v>750</v>
      </c>
      <c r="E98" s="205"/>
    </row>
    <row r="99" spans="2:5">
      <c r="B99" s="386"/>
      <c r="C99" s="205" t="s">
        <v>687</v>
      </c>
      <c r="D99" s="399" t="s">
        <v>771</v>
      </c>
      <c r="E99" s="205"/>
    </row>
    <row r="100" spans="2:5">
      <c r="B100" s="386"/>
      <c r="C100" s="205" t="s">
        <v>689</v>
      </c>
      <c r="D100" s="386" t="s">
        <v>772</v>
      </c>
      <c r="E100" s="205"/>
    </row>
    <row r="101" spans="2:5">
      <c r="B101" s="386"/>
      <c r="C101" s="205" t="s">
        <v>691</v>
      </c>
      <c r="D101" s="386" t="s">
        <v>773</v>
      </c>
      <c r="E101" s="205"/>
    </row>
    <row r="102" spans="2:5">
      <c r="B102" s="386"/>
      <c r="C102" s="205" t="s">
        <v>693</v>
      </c>
      <c r="D102" s="386" t="s">
        <v>774</v>
      </c>
      <c r="E102" s="205"/>
    </row>
    <row r="103" spans="2:5">
      <c r="B103" s="386"/>
      <c r="C103" s="205" t="s">
        <v>695</v>
      </c>
      <c r="D103" s="386" t="s">
        <v>775</v>
      </c>
      <c r="E103" s="205"/>
    </row>
    <row r="104" spans="2:5">
      <c r="B104" s="386"/>
      <c r="C104" s="205" t="s">
        <v>697</v>
      </c>
      <c r="D104" s="386" t="s">
        <v>776</v>
      </c>
      <c r="E104" s="205"/>
    </row>
    <row r="105" spans="2:5">
      <c r="B105" s="386"/>
      <c r="C105" s="205" t="s">
        <v>699</v>
      </c>
      <c r="D105" s="386" t="s">
        <v>777</v>
      </c>
      <c r="E105" s="205"/>
    </row>
    <row r="106" spans="2:5" ht="4.5" customHeight="1">
      <c r="B106" s="386"/>
      <c r="C106" s="205"/>
      <c r="D106" s="386"/>
      <c r="E106" s="386"/>
    </row>
    <row r="107" spans="2:5">
      <c r="B107" s="394" t="s">
        <v>778</v>
      </c>
      <c r="C107" s="395"/>
      <c r="D107" s="394"/>
      <c r="E107" s="394"/>
    </row>
    <row r="108" spans="2:5" ht="4.5" customHeight="1">
      <c r="B108" s="386"/>
      <c r="C108" s="205"/>
      <c r="D108" s="386"/>
      <c r="E108" s="386"/>
    </row>
    <row r="109" spans="2:5">
      <c r="B109" s="387" t="s">
        <v>702</v>
      </c>
      <c r="C109" s="205" t="s">
        <v>685</v>
      </c>
      <c r="D109" s="386" t="s">
        <v>764</v>
      </c>
      <c r="E109" s="205"/>
    </row>
    <row r="110" spans="2:5">
      <c r="B110" s="386"/>
      <c r="C110" s="205" t="s">
        <v>687</v>
      </c>
      <c r="D110" s="386" t="s">
        <v>779</v>
      </c>
      <c r="E110" s="205"/>
    </row>
    <row r="111" spans="2:5">
      <c r="B111" s="386"/>
      <c r="C111" s="205" t="s">
        <v>780</v>
      </c>
      <c r="D111" s="386" t="s">
        <v>781</v>
      </c>
      <c r="E111" s="205"/>
    </row>
    <row r="112" spans="2:5" ht="4.5" customHeight="1">
      <c r="B112" s="400"/>
      <c r="C112" s="205"/>
      <c r="D112" s="386"/>
      <c r="E112" s="386"/>
    </row>
    <row r="113" spans="2:13">
      <c r="B113" s="394" t="s">
        <v>782</v>
      </c>
      <c r="C113" s="395"/>
      <c r="D113" s="394"/>
      <c r="E113" s="394"/>
    </row>
    <row r="114" spans="2:13" ht="4.5" customHeight="1">
      <c r="B114" s="398"/>
      <c r="C114" s="205"/>
      <c r="D114" s="386"/>
      <c r="E114" s="386"/>
    </row>
    <row r="115" spans="2:13">
      <c r="B115" s="396" t="s">
        <v>783</v>
      </c>
      <c r="C115" s="396"/>
      <c r="D115" s="387" t="s">
        <v>702</v>
      </c>
      <c r="E115" s="386"/>
    </row>
    <row r="116" spans="2:13" ht="4.5" customHeight="1">
      <c r="B116" s="398"/>
      <c r="C116" s="205"/>
      <c r="D116" s="386"/>
      <c r="E116" s="386"/>
    </row>
    <row r="117" spans="2:13" ht="14.5">
      <c r="B117" s="386"/>
      <c r="C117" s="205" t="s">
        <v>685</v>
      </c>
      <c r="D117" s="386" t="s">
        <v>784</v>
      </c>
      <c r="E117" s="205"/>
      <c r="M117"/>
    </row>
    <row r="118" spans="2:13" ht="14.5">
      <c r="B118" s="386"/>
      <c r="C118" s="205" t="s">
        <v>687</v>
      </c>
      <c r="D118" s="386" t="s">
        <v>785</v>
      </c>
      <c r="E118" s="205"/>
      <c r="M118"/>
    </row>
    <row r="119" spans="2:13" ht="14.5">
      <c r="B119" s="386"/>
      <c r="C119" s="205" t="s">
        <v>780</v>
      </c>
      <c r="D119" s="386" t="s">
        <v>786</v>
      </c>
      <c r="E119" s="205"/>
      <c r="M119"/>
    </row>
    <row r="120" spans="2:13" ht="12.75" customHeight="1">
      <c r="B120" s="386"/>
      <c r="C120" s="205" t="s">
        <v>691</v>
      </c>
      <c r="D120" s="386" t="s">
        <v>787</v>
      </c>
      <c r="E120" s="205"/>
      <c r="F120" s="401"/>
      <c r="M120"/>
    </row>
    <row r="121" spans="2:13" ht="12.75" customHeight="1">
      <c r="B121" s="402"/>
      <c r="C121" s="205" t="s">
        <v>693</v>
      </c>
      <c r="D121" s="386" t="s">
        <v>788</v>
      </c>
      <c r="E121" s="205"/>
      <c r="M121"/>
    </row>
    <row r="122" spans="2:13" ht="12.75" customHeight="1">
      <c r="B122" s="386"/>
      <c r="C122" s="205" t="s">
        <v>695</v>
      </c>
      <c r="D122" s="386" t="s">
        <v>789</v>
      </c>
      <c r="E122" s="205"/>
    </row>
    <row r="123" spans="2:13" ht="4.5" customHeight="1">
      <c r="B123" s="398"/>
      <c r="C123" s="205"/>
      <c r="D123" s="386"/>
      <c r="E123" s="386"/>
    </row>
    <row r="124" spans="2:13">
      <c r="B124" s="394" t="s">
        <v>790</v>
      </c>
      <c r="C124" s="395"/>
      <c r="D124" s="394"/>
      <c r="E124" s="394"/>
    </row>
    <row r="125" spans="2:13" ht="4.5" customHeight="1">
      <c r="B125" s="386"/>
      <c r="C125" s="205"/>
      <c r="D125" s="386"/>
      <c r="E125" s="386"/>
    </row>
    <row r="126" spans="2:13">
      <c r="B126" s="387" t="s">
        <v>702</v>
      </c>
      <c r="C126" s="205" t="s">
        <v>685</v>
      </c>
      <c r="D126" s="386" t="s">
        <v>791</v>
      </c>
      <c r="E126" s="205"/>
    </row>
    <row r="127" spans="2:13">
      <c r="B127" s="386"/>
      <c r="C127" s="205" t="s">
        <v>687</v>
      </c>
      <c r="D127" s="386" t="s">
        <v>792</v>
      </c>
      <c r="E127" s="205"/>
    </row>
    <row r="128" spans="2:13">
      <c r="B128" s="386"/>
      <c r="C128" s="205" t="s">
        <v>689</v>
      </c>
      <c r="D128" s="386" t="s">
        <v>793</v>
      </c>
      <c r="E128" s="205"/>
    </row>
    <row r="129" spans="2:5">
      <c r="B129" s="386"/>
      <c r="C129" s="205" t="s">
        <v>691</v>
      </c>
      <c r="D129" s="386" t="s">
        <v>794</v>
      </c>
      <c r="E129" s="205"/>
    </row>
    <row r="130" spans="2:5">
      <c r="B130" s="394" t="s">
        <v>795</v>
      </c>
      <c r="C130" s="395"/>
      <c r="D130" s="394"/>
      <c r="E130" s="394"/>
    </row>
    <row r="131" spans="2:5" ht="4.5" customHeight="1">
      <c r="B131" s="403"/>
      <c r="C131" s="205"/>
      <c r="D131" s="386"/>
      <c r="E131" s="386"/>
    </row>
    <row r="132" spans="2:5">
      <c r="B132" s="387" t="s">
        <v>702</v>
      </c>
      <c r="C132" s="205" t="s">
        <v>685</v>
      </c>
      <c r="D132" s="386" t="s">
        <v>794</v>
      </c>
      <c r="E132" s="205"/>
    </row>
    <row r="133" spans="2:5">
      <c r="B133" s="386"/>
      <c r="C133" s="205" t="s">
        <v>687</v>
      </c>
      <c r="D133" s="386" t="s">
        <v>792</v>
      </c>
      <c r="E133" s="205"/>
    </row>
    <row r="134" spans="2:5">
      <c r="B134" s="386"/>
      <c r="C134" s="205" t="s">
        <v>689</v>
      </c>
      <c r="D134" s="386" t="s">
        <v>796</v>
      </c>
      <c r="E134" s="205"/>
    </row>
    <row r="135" spans="2:5">
      <c r="B135" s="386"/>
      <c r="C135" s="205" t="s">
        <v>691</v>
      </c>
      <c r="D135" s="386" t="s">
        <v>797</v>
      </c>
      <c r="E135" s="205"/>
    </row>
    <row r="136" spans="2:5" ht="4.5" customHeight="1">
      <c r="B136" s="386"/>
      <c r="C136" s="205"/>
      <c r="D136" s="386"/>
      <c r="E136" s="386"/>
    </row>
    <row r="137" spans="2:5">
      <c r="B137" s="394" t="s">
        <v>798</v>
      </c>
      <c r="C137" s="395"/>
      <c r="D137" s="394"/>
      <c r="E137" s="394"/>
    </row>
    <row r="138" spans="2:5" ht="4.5" customHeight="1">
      <c r="B138" s="386"/>
      <c r="C138" s="205"/>
      <c r="D138" s="386"/>
      <c r="E138" s="386"/>
    </row>
    <row r="139" spans="2:5">
      <c r="B139" s="387" t="s">
        <v>799</v>
      </c>
      <c r="C139" s="205" t="s">
        <v>685</v>
      </c>
      <c r="D139" s="386" t="s">
        <v>800</v>
      </c>
      <c r="E139" s="205"/>
    </row>
    <row r="140" spans="2:5">
      <c r="B140" s="386"/>
      <c r="C140" s="205" t="s">
        <v>687</v>
      </c>
      <c r="D140" s="386" t="s">
        <v>801</v>
      </c>
      <c r="E140" s="205"/>
    </row>
    <row r="141" spans="2:5">
      <c r="B141" s="386"/>
      <c r="C141" s="205" t="s">
        <v>689</v>
      </c>
      <c r="D141" s="386" t="s">
        <v>802</v>
      </c>
      <c r="E141" s="205"/>
    </row>
    <row r="142" spans="2:5">
      <c r="B142" s="386"/>
      <c r="C142" s="205" t="s">
        <v>691</v>
      </c>
      <c r="D142" s="386" t="s">
        <v>803</v>
      </c>
      <c r="E142" s="205"/>
    </row>
    <row r="143" spans="2:5">
      <c r="B143" s="386"/>
      <c r="C143" s="205" t="s">
        <v>693</v>
      </c>
      <c r="D143" s="386" t="s">
        <v>618</v>
      </c>
      <c r="E143" s="205"/>
    </row>
    <row r="144" spans="2:5" ht="4.5" customHeight="1">
      <c r="B144" s="386"/>
      <c r="C144" s="205"/>
      <c r="D144" s="386"/>
      <c r="E144" s="386"/>
    </row>
    <row r="145" spans="2:5">
      <c r="B145" s="387" t="s">
        <v>804</v>
      </c>
      <c r="C145" s="205" t="s">
        <v>685</v>
      </c>
      <c r="D145" s="386" t="s">
        <v>805</v>
      </c>
      <c r="E145" s="205"/>
    </row>
    <row r="146" spans="2:5">
      <c r="B146" s="386"/>
      <c r="C146" s="205" t="s">
        <v>687</v>
      </c>
      <c r="D146" s="386" t="s">
        <v>806</v>
      </c>
      <c r="E146" s="205"/>
    </row>
    <row r="147" spans="2:5">
      <c r="B147" s="386"/>
      <c r="C147" s="205" t="s">
        <v>689</v>
      </c>
      <c r="D147" s="386" t="s">
        <v>807</v>
      </c>
      <c r="E147" s="205"/>
    </row>
    <row r="148" spans="2:5" ht="4.5" customHeight="1">
      <c r="B148" s="404"/>
      <c r="C148" s="392"/>
      <c r="D148" s="386"/>
      <c r="E148" s="386"/>
    </row>
    <row r="149" spans="2:5">
      <c r="B149" s="394" t="s">
        <v>808</v>
      </c>
      <c r="C149" s="395"/>
      <c r="D149" s="394"/>
      <c r="E149" s="394"/>
    </row>
    <row r="150" spans="2:5" ht="4.5" customHeight="1">
      <c r="B150" s="386"/>
      <c r="C150" s="205"/>
      <c r="D150" s="386"/>
      <c r="E150" s="386"/>
    </row>
    <row r="151" spans="2:5">
      <c r="B151" s="387" t="s">
        <v>809</v>
      </c>
      <c r="C151" s="205" t="s">
        <v>685</v>
      </c>
      <c r="D151" s="386" t="s">
        <v>810</v>
      </c>
      <c r="E151" s="205"/>
    </row>
    <row r="152" spans="2:5">
      <c r="B152" s="386"/>
      <c r="C152" s="205" t="s">
        <v>687</v>
      </c>
      <c r="D152" s="386" t="s">
        <v>811</v>
      </c>
      <c r="E152" s="205"/>
    </row>
    <row r="153" spans="2:5">
      <c r="B153" s="386"/>
      <c r="C153" s="205" t="s">
        <v>687</v>
      </c>
      <c r="D153" s="386" t="s">
        <v>812</v>
      </c>
      <c r="E153" s="205"/>
    </row>
    <row r="154" spans="2:5" ht="4.5" customHeight="1">
      <c r="B154" s="386"/>
      <c r="C154" s="205"/>
      <c r="D154" s="386"/>
      <c r="E154" s="386"/>
    </row>
    <row r="155" spans="2:5">
      <c r="B155" s="387" t="s">
        <v>813</v>
      </c>
      <c r="C155" s="205" t="s">
        <v>685</v>
      </c>
      <c r="D155" s="386" t="s">
        <v>814</v>
      </c>
      <c r="E155" s="205"/>
    </row>
    <row r="156" spans="2:5">
      <c r="B156" s="386"/>
      <c r="C156" s="205" t="s">
        <v>687</v>
      </c>
      <c r="D156" s="386" t="s">
        <v>815</v>
      </c>
      <c r="E156" s="205"/>
    </row>
    <row r="157" spans="2:5">
      <c r="B157" s="386"/>
      <c r="C157" s="205" t="s">
        <v>689</v>
      </c>
      <c r="D157" s="386" t="s">
        <v>816</v>
      </c>
      <c r="E157" s="205"/>
    </row>
    <row r="158" spans="2:5">
      <c r="B158" s="386"/>
      <c r="C158" s="205" t="s">
        <v>691</v>
      </c>
      <c r="D158" s="386" t="s">
        <v>817</v>
      </c>
      <c r="E158" s="205"/>
    </row>
    <row r="159" spans="2:5">
      <c r="B159" s="386"/>
      <c r="C159" s="205" t="s">
        <v>693</v>
      </c>
      <c r="D159" s="386" t="s">
        <v>818</v>
      </c>
      <c r="E159" s="205"/>
    </row>
    <row r="160" spans="2:5">
      <c r="B160" s="386"/>
      <c r="C160" s="205" t="s">
        <v>695</v>
      </c>
      <c r="D160" s="386" t="s">
        <v>819</v>
      </c>
      <c r="E160" s="205"/>
    </row>
    <row r="161" spans="2:5" ht="4.5" customHeight="1">
      <c r="B161" s="386"/>
      <c r="C161" s="205"/>
      <c r="D161" s="386"/>
      <c r="E161" s="386"/>
    </row>
    <row r="162" spans="2:5">
      <c r="B162" s="387" t="s">
        <v>702</v>
      </c>
      <c r="C162" s="205" t="s">
        <v>685</v>
      </c>
      <c r="D162" s="386" t="s">
        <v>805</v>
      </c>
      <c r="E162" s="205"/>
    </row>
    <row r="163" spans="2:5">
      <c r="B163" s="386"/>
      <c r="C163" s="205" t="s">
        <v>687</v>
      </c>
      <c r="D163" s="386" t="s">
        <v>806</v>
      </c>
      <c r="E163" s="205"/>
    </row>
    <row r="164" spans="2:5">
      <c r="B164" s="386"/>
      <c r="C164" s="205" t="s">
        <v>689</v>
      </c>
      <c r="D164" s="386" t="s">
        <v>807</v>
      </c>
      <c r="E164" s="205"/>
    </row>
    <row r="165" spans="2:5" ht="4.5" customHeight="1">
      <c r="B165" s="386"/>
      <c r="C165" s="205"/>
      <c r="D165" s="386"/>
      <c r="E165" s="386"/>
    </row>
    <row r="166" spans="2:5">
      <c r="B166" s="394" t="s">
        <v>820</v>
      </c>
      <c r="C166" s="395"/>
      <c r="D166" s="394"/>
      <c r="E166" s="394"/>
    </row>
    <row r="167" spans="2:5" ht="4.5" customHeight="1">
      <c r="B167" s="386"/>
      <c r="C167" s="205"/>
      <c r="D167" s="386"/>
      <c r="E167" s="386"/>
    </row>
    <row r="168" spans="2:5" ht="12.75" customHeight="1">
      <c r="B168" s="387" t="s">
        <v>821</v>
      </c>
      <c r="C168" s="205" t="s">
        <v>685</v>
      </c>
      <c r="D168" s="386" t="s">
        <v>822</v>
      </c>
      <c r="E168" s="205"/>
    </row>
    <row r="169" spans="2:5" ht="12.75" customHeight="1">
      <c r="B169" s="387"/>
      <c r="C169" s="205" t="s">
        <v>687</v>
      </c>
      <c r="D169" s="386" t="s">
        <v>823</v>
      </c>
      <c r="E169" s="205"/>
    </row>
    <row r="170" spans="2:5" ht="4.5" customHeight="1">
      <c r="B170" s="386"/>
      <c r="C170" s="205"/>
      <c r="D170" s="386"/>
      <c r="E170" s="386"/>
    </row>
    <row r="171" spans="2:5">
      <c r="B171" s="394" t="s">
        <v>824</v>
      </c>
      <c r="C171" s="395"/>
      <c r="D171" s="394"/>
      <c r="E171" s="394"/>
    </row>
    <row r="172" spans="2:5" ht="4.5" customHeight="1">
      <c r="B172" s="387"/>
      <c r="C172" s="392"/>
      <c r="D172" s="386"/>
      <c r="E172" s="386"/>
    </row>
    <row r="173" spans="2:5" ht="12.75" customHeight="1">
      <c r="B173" s="387" t="s">
        <v>825</v>
      </c>
      <c r="C173" s="205" t="s">
        <v>685</v>
      </c>
      <c r="D173" s="386" t="s">
        <v>826</v>
      </c>
      <c r="E173" s="205"/>
    </row>
    <row r="174" spans="2:5" ht="12.75" customHeight="1">
      <c r="B174" s="387"/>
      <c r="C174" s="205" t="s">
        <v>687</v>
      </c>
      <c r="D174" s="386" t="s">
        <v>827</v>
      </c>
      <c r="E174" s="205"/>
    </row>
    <row r="175" spans="2:5" ht="12.75" customHeight="1">
      <c r="B175" s="387"/>
      <c r="C175" s="205" t="s">
        <v>689</v>
      </c>
      <c r="D175" s="386" t="s">
        <v>828</v>
      </c>
      <c r="E175" s="205"/>
    </row>
    <row r="176" spans="2:5" ht="12.75" customHeight="1">
      <c r="B176" s="387"/>
      <c r="C176" s="205" t="s">
        <v>691</v>
      </c>
      <c r="D176" s="386" t="s">
        <v>829</v>
      </c>
      <c r="E176" s="205"/>
    </row>
    <row r="177" spans="2:5" ht="12.75" customHeight="1">
      <c r="B177" s="387"/>
      <c r="C177" s="205" t="s">
        <v>693</v>
      </c>
      <c r="D177" s="386" t="s">
        <v>830</v>
      </c>
      <c r="E177" s="205"/>
    </row>
    <row r="178" spans="2:5" ht="12.75" customHeight="1">
      <c r="B178" s="387"/>
      <c r="C178" s="205" t="s">
        <v>695</v>
      </c>
      <c r="D178" s="386" t="s">
        <v>831</v>
      </c>
      <c r="E178" s="205"/>
    </row>
    <row r="179" spans="2:5" ht="4.5" customHeight="1">
      <c r="B179" s="386"/>
      <c r="C179" s="205"/>
      <c r="D179" s="386"/>
      <c r="E179" s="386"/>
    </row>
    <row r="180" spans="2:5">
      <c r="B180" s="394" t="s">
        <v>832</v>
      </c>
      <c r="C180" s="395"/>
      <c r="D180" s="394"/>
      <c r="E180" s="394"/>
    </row>
    <row r="181" spans="2:5" ht="4.5" customHeight="1">
      <c r="B181" s="386"/>
      <c r="C181" s="205"/>
      <c r="D181" s="386"/>
      <c r="E181" s="386"/>
    </row>
    <row r="182" spans="2:5">
      <c r="B182" s="387" t="s">
        <v>702</v>
      </c>
      <c r="C182" s="205" t="s">
        <v>685</v>
      </c>
      <c r="D182" s="386" t="s">
        <v>833</v>
      </c>
      <c r="E182" s="205"/>
    </row>
    <row r="183" spans="2:5">
      <c r="B183" s="386"/>
      <c r="C183" s="205" t="s">
        <v>687</v>
      </c>
      <c r="D183" s="386" t="s">
        <v>834</v>
      </c>
      <c r="E183" s="205"/>
    </row>
    <row r="184" spans="2:5">
      <c r="B184" s="386"/>
      <c r="C184" s="205" t="s">
        <v>689</v>
      </c>
      <c r="D184" s="386" t="s">
        <v>835</v>
      </c>
      <c r="E184" s="205"/>
    </row>
    <row r="185" spans="2:5">
      <c r="B185" s="386"/>
      <c r="C185" s="205" t="s">
        <v>691</v>
      </c>
      <c r="D185" s="386" t="s">
        <v>836</v>
      </c>
      <c r="E185" s="205"/>
    </row>
    <row r="186" spans="2:5" ht="4.5" customHeight="1">
      <c r="B186" s="386"/>
      <c r="C186" s="205"/>
      <c r="D186" s="386"/>
      <c r="E186" s="386"/>
    </row>
    <row r="187" spans="2:5">
      <c r="B187" s="394" t="s">
        <v>837</v>
      </c>
      <c r="C187" s="395"/>
      <c r="D187" s="394"/>
      <c r="E187" s="394"/>
    </row>
    <row r="188" spans="2:5" ht="4.5" customHeight="1">
      <c r="B188" s="386"/>
      <c r="C188" s="205"/>
      <c r="D188" s="386"/>
      <c r="E188" s="386"/>
    </row>
    <row r="189" spans="2:5" ht="12.75" customHeight="1">
      <c r="B189" s="387" t="s">
        <v>702</v>
      </c>
      <c r="C189" s="205" t="s">
        <v>685</v>
      </c>
      <c r="D189" s="386" t="s">
        <v>838</v>
      </c>
      <c r="E189" s="205"/>
    </row>
    <row r="190" spans="2:5" ht="12.75" customHeight="1">
      <c r="B190" s="386"/>
      <c r="C190" s="205" t="s">
        <v>687</v>
      </c>
      <c r="D190" s="386" t="s">
        <v>839</v>
      </c>
      <c r="E190" s="205"/>
    </row>
    <row r="191" spans="2:5" ht="12.75" customHeight="1">
      <c r="B191" s="386"/>
      <c r="C191" s="205" t="s">
        <v>689</v>
      </c>
      <c r="D191" s="386" t="s">
        <v>840</v>
      </c>
      <c r="E191" s="205"/>
    </row>
    <row r="192" spans="2:5" ht="4.5" customHeight="1">
      <c r="B192" s="397"/>
      <c r="C192" s="392"/>
      <c r="D192" s="386"/>
      <c r="E192" s="386"/>
    </row>
    <row r="193" spans="2:5">
      <c r="B193" s="394" t="s">
        <v>841</v>
      </c>
      <c r="C193" s="395"/>
      <c r="D193" s="394"/>
      <c r="E193" s="394"/>
    </row>
    <row r="194" spans="2:5" ht="4.5" customHeight="1">
      <c r="B194" s="386"/>
      <c r="C194" s="205"/>
      <c r="D194" s="386"/>
      <c r="E194" s="386"/>
    </row>
    <row r="195" spans="2:5">
      <c r="B195" s="387" t="s">
        <v>702</v>
      </c>
      <c r="C195" s="205" t="s">
        <v>685</v>
      </c>
      <c r="D195" s="386" t="s">
        <v>842</v>
      </c>
      <c r="E195" s="205"/>
    </row>
    <row r="196" spans="2:5">
      <c r="B196" s="386"/>
      <c r="C196" s="205" t="s">
        <v>687</v>
      </c>
      <c r="D196" s="386" t="s">
        <v>843</v>
      </c>
      <c r="E196" s="205"/>
    </row>
    <row r="197" spans="2:5">
      <c r="B197" s="386"/>
      <c r="C197" s="205" t="s">
        <v>689</v>
      </c>
      <c r="D197" s="386" t="s">
        <v>844</v>
      </c>
      <c r="E197" s="205"/>
    </row>
    <row r="198" spans="2:5" ht="4.5" customHeight="1">
      <c r="B198" s="386"/>
      <c r="C198" s="205"/>
      <c r="D198" s="386"/>
      <c r="E198" s="386"/>
    </row>
    <row r="199" spans="2:5">
      <c r="B199" s="394" t="s">
        <v>845</v>
      </c>
      <c r="C199" s="395"/>
      <c r="D199" s="394"/>
      <c r="E199" s="394"/>
    </row>
    <row r="200" spans="2:5" ht="4.5" customHeight="1">
      <c r="B200" s="386"/>
      <c r="C200" s="205"/>
      <c r="D200" s="386"/>
      <c r="E200" s="386"/>
    </row>
    <row r="201" spans="2:5">
      <c r="B201" s="387" t="s">
        <v>702</v>
      </c>
      <c r="C201" s="205" t="s">
        <v>685</v>
      </c>
      <c r="D201" s="386" t="s">
        <v>846</v>
      </c>
      <c r="E201" s="205"/>
    </row>
    <row r="202" spans="2:5">
      <c r="B202" s="386"/>
      <c r="C202" s="205" t="s">
        <v>687</v>
      </c>
      <c r="D202" s="386" t="s">
        <v>847</v>
      </c>
      <c r="E202" s="205"/>
    </row>
    <row r="203" spans="2:5">
      <c r="B203" s="386"/>
      <c r="C203" s="205" t="s">
        <v>689</v>
      </c>
      <c r="D203" s="386" t="s">
        <v>848</v>
      </c>
      <c r="E203" s="205"/>
    </row>
    <row r="204" spans="2:5">
      <c r="B204" s="386"/>
      <c r="C204" s="205" t="s">
        <v>691</v>
      </c>
      <c r="D204" s="386" t="s">
        <v>849</v>
      </c>
      <c r="E204" s="205"/>
    </row>
    <row r="205" spans="2:5">
      <c r="B205" s="386"/>
      <c r="C205" s="205" t="s">
        <v>693</v>
      </c>
      <c r="D205" s="386" t="s">
        <v>850</v>
      </c>
      <c r="E205" s="205"/>
    </row>
    <row r="206" spans="2:5" ht="4.5" customHeight="1">
      <c r="B206" s="386"/>
      <c r="C206" s="205"/>
      <c r="D206" s="386"/>
      <c r="E206" s="386"/>
    </row>
    <row r="207" spans="2:5">
      <c r="B207" s="394" t="s">
        <v>851</v>
      </c>
      <c r="C207" s="395"/>
      <c r="D207" s="394"/>
      <c r="E207" s="394"/>
    </row>
    <row r="208" spans="2:5" ht="4.5" customHeight="1">
      <c r="B208" s="386"/>
      <c r="C208" s="205"/>
      <c r="D208" s="386"/>
      <c r="E208" s="386"/>
    </row>
    <row r="209" spans="2:5">
      <c r="B209" s="392" t="s">
        <v>783</v>
      </c>
      <c r="C209" s="205" t="s">
        <v>685</v>
      </c>
      <c r="D209" s="386" t="s">
        <v>852</v>
      </c>
      <c r="E209" s="205"/>
    </row>
    <row r="210" spans="2:5" ht="12.75" customHeight="1">
      <c r="B210" s="386"/>
      <c r="C210" s="205" t="s">
        <v>687</v>
      </c>
      <c r="D210" s="386" t="s">
        <v>853</v>
      </c>
      <c r="E210" s="205"/>
    </row>
    <row r="211" spans="2:5" ht="4.5" customHeight="1">
      <c r="B211" s="386"/>
      <c r="C211" s="205"/>
      <c r="D211" s="386"/>
      <c r="E211" s="386"/>
    </row>
  </sheetData>
  <mergeCells count="2">
    <mergeCell ref="B3:E3"/>
    <mergeCell ref="B5:C5"/>
  </mergeCells>
  <pageMargins left="0.7" right="0.7" top="0.75" bottom="0.75" header="0.3" footer="0.3"/>
  <pageSetup paperSize="9" orientation="portrait"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11265" r:id="rId4" name="Check Box 1">
              <controlPr defaultSize="0" autoFill="0" autoLine="0" autoPict="0">
                <anchor moveWithCells="1">
                  <from>
                    <xdr:col>4</xdr:col>
                    <xdr:colOff>488950</xdr:colOff>
                    <xdr:row>7</xdr:row>
                    <xdr:rowOff>0</xdr:rowOff>
                  </from>
                  <to>
                    <xdr:col>4</xdr:col>
                    <xdr:colOff>736600</xdr:colOff>
                    <xdr:row>8</xdr:row>
                    <xdr:rowOff>76200</xdr:rowOff>
                  </to>
                </anchor>
              </controlPr>
            </control>
          </mc:Choice>
        </mc:AlternateContent>
        <mc:AlternateContent xmlns:mc="http://schemas.openxmlformats.org/markup-compatibility/2006">
          <mc:Choice Requires="x14">
            <control shapeId="11266" r:id="rId5" name="Check Box 2">
              <controlPr defaultSize="0" autoFill="0" autoLine="0" autoPict="0">
                <anchor moveWithCells="1">
                  <from>
                    <xdr:col>4</xdr:col>
                    <xdr:colOff>488950</xdr:colOff>
                    <xdr:row>8</xdr:row>
                    <xdr:rowOff>114300</xdr:rowOff>
                  </from>
                  <to>
                    <xdr:col>4</xdr:col>
                    <xdr:colOff>736600</xdr:colOff>
                    <xdr:row>10</xdr:row>
                    <xdr:rowOff>12700</xdr:rowOff>
                  </to>
                </anchor>
              </controlPr>
            </control>
          </mc:Choice>
        </mc:AlternateContent>
        <mc:AlternateContent xmlns:mc="http://schemas.openxmlformats.org/markup-compatibility/2006">
          <mc:Choice Requires="x14">
            <control shapeId="11267" r:id="rId6" name="Check Box 3">
              <controlPr defaultSize="0" autoFill="0" autoLine="0" autoPict="0">
                <anchor moveWithCells="1">
                  <from>
                    <xdr:col>4</xdr:col>
                    <xdr:colOff>488950</xdr:colOff>
                    <xdr:row>9</xdr:row>
                    <xdr:rowOff>114300</xdr:rowOff>
                  </from>
                  <to>
                    <xdr:col>4</xdr:col>
                    <xdr:colOff>736600</xdr:colOff>
                    <xdr:row>11</xdr:row>
                    <xdr:rowOff>12700</xdr:rowOff>
                  </to>
                </anchor>
              </controlPr>
            </control>
          </mc:Choice>
        </mc:AlternateContent>
        <mc:AlternateContent xmlns:mc="http://schemas.openxmlformats.org/markup-compatibility/2006">
          <mc:Choice Requires="x14">
            <control shapeId="11268" r:id="rId7" name="Check Box 4">
              <controlPr defaultSize="0" autoFill="0" autoLine="0" autoPict="0">
                <anchor moveWithCells="1">
                  <from>
                    <xdr:col>4</xdr:col>
                    <xdr:colOff>488950</xdr:colOff>
                    <xdr:row>10</xdr:row>
                    <xdr:rowOff>114300</xdr:rowOff>
                  </from>
                  <to>
                    <xdr:col>4</xdr:col>
                    <xdr:colOff>736600</xdr:colOff>
                    <xdr:row>12</xdr:row>
                    <xdr:rowOff>12700</xdr:rowOff>
                  </to>
                </anchor>
              </controlPr>
            </control>
          </mc:Choice>
        </mc:AlternateContent>
        <mc:AlternateContent xmlns:mc="http://schemas.openxmlformats.org/markup-compatibility/2006">
          <mc:Choice Requires="x14">
            <control shapeId="11269" r:id="rId8" name="Check Box 5">
              <controlPr defaultSize="0" autoFill="0" autoLine="0" autoPict="0">
                <anchor moveWithCells="1">
                  <from>
                    <xdr:col>4</xdr:col>
                    <xdr:colOff>488950</xdr:colOff>
                    <xdr:row>11</xdr:row>
                    <xdr:rowOff>114300</xdr:rowOff>
                  </from>
                  <to>
                    <xdr:col>4</xdr:col>
                    <xdr:colOff>736600</xdr:colOff>
                    <xdr:row>13</xdr:row>
                    <xdr:rowOff>12700</xdr:rowOff>
                  </to>
                </anchor>
              </controlPr>
            </control>
          </mc:Choice>
        </mc:AlternateContent>
        <mc:AlternateContent xmlns:mc="http://schemas.openxmlformats.org/markup-compatibility/2006">
          <mc:Choice Requires="x14">
            <control shapeId="11270" r:id="rId9" name="Check Box 6">
              <controlPr defaultSize="0" autoFill="0" autoLine="0" autoPict="0">
                <anchor moveWithCells="1">
                  <from>
                    <xdr:col>4</xdr:col>
                    <xdr:colOff>488950</xdr:colOff>
                    <xdr:row>12</xdr:row>
                    <xdr:rowOff>114300</xdr:rowOff>
                  </from>
                  <to>
                    <xdr:col>4</xdr:col>
                    <xdr:colOff>736600</xdr:colOff>
                    <xdr:row>14</xdr:row>
                    <xdr:rowOff>12700</xdr:rowOff>
                  </to>
                </anchor>
              </controlPr>
            </control>
          </mc:Choice>
        </mc:AlternateContent>
        <mc:AlternateContent xmlns:mc="http://schemas.openxmlformats.org/markup-compatibility/2006">
          <mc:Choice Requires="x14">
            <control shapeId="11271" r:id="rId10" name="Check Box 7">
              <controlPr defaultSize="0" autoFill="0" autoLine="0" autoPict="0">
                <anchor moveWithCells="1">
                  <from>
                    <xdr:col>4</xdr:col>
                    <xdr:colOff>488950</xdr:colOff>
                    <xdr:row>13</xdr:row>
                    <xdr:rowOff>114300</xdr:rowOff>
                  </from>
                  <to>
                    <xdr:col>4</xdr:col>
                    <xdr:colOff>736600</xdr:colOff>
                    <xdr:row>15</xdr:row>
                    <xdr:rowOff>12700</xdr:rowOff>
                  </to>
                </anchor>
              </controlPr>
            </control>
          </mc:Choice>
        </mc:AlternateContent>
        <mc:AlternateContent xmlns:mc="http://schemas.openxmlformats.org/markup-compatibility/2006">
          <mc:Choice Requires="x14">
            <control shapeId="11272" r:id="rId11" name="Check Box 8">
              <controlPr defaultSize="0" autoFill="0" autoLine="0" autoPict="0">
                <anchor moveWithCells="1">
                  <from>
                    <xdr:col>4</xdr:col>
                    <xdr:colOff>488950</xdr:colOff>
                    <xdr:row>14</xdr:row>
                    <xdr:rowOff>114300</xdr:rowOff>
                  </from>
                  <to>
                    <xdr:col>4</xdr:col>
                    <xdr:colOff>736600</xdr:colOff>
                    <xdr:row>16</xdr:row>
                    <xdr:rowOff>12700</xdr:rowOff>
                  </to>
                </anchor>
              </controlPr>
            </control>
          </mc:Choice>
        </mc:AlternateContent>
        <mc:AlternateContent xmlns:mc="http://schemas.openxmlformats.org/markup-compatibility/2006">
          <mc:Choice Requires="x14">
            <control shapeId="11273" r:id="rId12" name="Check Box 9">
              <controlPr defaultSize="0" autoFill="0" autoLine="0" autoPict="0">
                <anchor moveWithCells="1">
                  <from>
                    <xdr:col>4</xdr:col>
                    <xdr:colOff>488950</xdr:colOff>
                    <xdr:row>18</xdr:row>
                    <xdr:rowOff>0</xdr:rowOff>
                  </from>
                  <to>
                    <xdr:col>4</xdr:col>
                    <xdr:colOff>736600</xdr:colOff>
                    <xdr:row>19</xdr:row>
                    <xdr:rowOff>76200</xdr:rowOff>
                  </to>
                </anchor>
              </controlPr>
            </control>
          </mc:Choice>
        </mc:AlternateContent>
        <mc:AlternateContent xmlns:mc="http://schemas.openxmlformats.org/markup-compatibility/2006">
          <mc:Choice Requires="x14">
            <control shapeId="11274" r:id="rId13" name="Check Box 10">
              <controlPr defaultSize="0" autoFill="0" autoLine="0" autoPict="0">
                <anchor moveWithCells="1">
                  <from>
                    <xdr:col>4</xdr:col>
                    <xdr:colOff>488950</xdr:colOff>
                    <xdr:row>20</xdr:row>
                    <xdr:rowOff>114300</xdr:rowOff>
                  </from>
                  <to>
                    <xdr:col>4</xdr:col>
                    <xdr:colOff>736600</xdr:colOff>
                    <xdr:row>22</xdr:row>
                    <xdr:rowOff>12700</xdr:rowOff>
                  </to>
                </anchor>
              </controlPr>
            </control>
          </mc:Choice>
        </mc:AlternateContent>
        <mc:AlternateContent xmlns:mc="http://schemas.openxmlformats.org/markup-compatibility/2006">
          <mc:Choice Requires="x14">
            <control shapeId="11275" r:id="rId14" name="Check Box 11">
              <controlPr defaultSize="0" autoFill="0" autoLine="0" autoPict="0">
                <anchor moveWithCells="1">
                  <from>
                    <xdr:col>4</xdr:col>
                    <xdr:colOff>488950</xdr:colOff>
                    <xdr:row>21</xdr:row>
                    <xdr:rowOff>107950</xdr:rowOff>
                  </from>
                  <to>
                    <xdr:col>4</xdr:col>
                    <xdr:colOff>736600</xdr:colOff>
                    <xdr:row>23</xdr:row>
                    <xdr:rowOff>0</xdr:rowOff>
                  </to>
                </anchor>
              </controlPr>
            </control>
          </mc:Choice>
        </mc:AlternateContent>
        <mc:AlternateContent xmlns:mc="http://schemas.openxmlformats.org/markup-compatibility/2006">
          <mc:Choice Requires="x14">
            <control shapeId="11276" r:id="rId15" name="Check Box 12">
              <controlPr defaultSize="0" autoFill="0" autoLine="0" autoPict="0">
                <anchor moveWithCells="1">
                  <from>
                    <xdr:col>4</xdr:col>
                    <xdr:colOff>488950</xdr:colOff>
                    <xdr:row>19</xdr:row>
                    <xdr:rowOff>107950</xdr:rowOff>
                  </from>
                  <to>
                    <xdr:col>4</xdr:col>
                    <xdr:colOff>736600</xdr:colOff>
                    <xdr:row>21</xdr:row>
                    <xdr:rowOff>0</xdr:rowOff>
                  </to>
                </anchor>
              </controlPr>
            </control>
          </mc:Choice>
        </mc:AlternateContent>
        <mc:AlternateContent xmlns:mc="http://schemas.openxmlformats.org/markup-compatibility/2006">
          <mc:Choice Requires="x14">
            <control shapeId="11277" r:id="rId16" name="Check Box 13">
              <controlPr defaultSize="0" autoFill="0" autoLine="0" autoPict="0">
                <anchor moveWithCells="1">
                  <from>
                    <xdr:col>4</xdr:col>
                    <xdr:colOff>488950</xdr:colOff>
                    <xdr:row>25</xdr:row>
                    <xdr:rowOff>12700</xdr:rowOff>
                  </from>
                  <to>
                    <xdr:col>4</xdr:col>
                    <xdr:colOff>736600</xdr:colOff>
                    <xdr:row>26</xdr:row>
                    <xdr:rowOff>88900</xdr:rowOff>
                  </to>
                </anchor>
              </controlPr>
            </control>
          </mc:Choice>
        </mc:AlternateContent>
        <mc:AlternateContent xmlns:mc="http://schemas.openxmlformats.org/markup-compatibility/2006">
          <mc:Choice Requires="x14">
            <control shapeId="11278" r:id="rId17" name="Check Box 14">
              <controlPr defaultSize="0" autoFill="0" autoLine="0" autoPict="0">
                <anchor moveWithCells="1">
                  <from>
                    <xdr:col>4</xdr:col>
                    <xdr:colOff>488950</xdr:colOff>
                    <xdr:row>26</xdr:row>
                    <xdr:rowOff>114300</xdr:rowOff>
                  </from>
                  <to>
                    <xdr:col>4</xdr:col>
                    <xdr:colOff>736600</xdr:colOff>
                    <xdr:row>28</xdr:row>
                    <xdr:rowOff>12700</xdr:rowOff>
                  </to>
                </anchor>
              </controlPr>
            </control>
          </mc:Choice>
        </mc:AlternateContent>
        <mc:AlternateContent xmlns:mc="http://schemas.openxmlformats.org/markup-compatibility/2006">
          <mc:Choice Requires="x14">
            <control shapeId="11279" r:id="rId18" name="Check Box 15">
              <controlPr defaultSize="0" autoFill="0" autoLine="0" autoPict="0">
                <anchor moveWithCells="1">
                  <from>
                    <xdr:col>4</xdr:col>
                    <xdr:colOff>488950</xdr:colOff>
                    <xdr:row>27</xdr:row>
                    <xdr:rowOff>114300</xdr:rowOff>
                  </from>
                  <to>
                    <xdr:col>4</xdr:col>
                    <xdr:colOff>736600</xdr:colOff>
                    <xdr:row>29</xdr:row>
                    <xdr:rowOff>12700</xdr:rowOff>
                  </to>
                </anchor>
              </controlPr>
            </control>
          </mc:Choice>
        </mc:AlternateContent>
        <mc:AlternateContent xmlns:mc="http://schemas.openxmlformats.org/markup-compatibility/2006">
          <mc:Choice Requires="x14">
            <control shapeId="11280" r:id="rId19" name="Check Box 16">
              <controlPr defaultSize="0" autoFill="0" autoLine="0" autoPict="0">
                <anchor moveWithCells="1">
                  <from>
                    <xdr:col>4</xdr:col>
                    <xdr:colOff>488950</xdr:colOff>
                    <xdr:row>28</xdr:row>
                    <xdr:rowOff>114300</xdr:rowOff>
                  </from>
                  <to>
                    <xdr:col>4</xdr:col>
                    <xdr:colOff>736600</xdr:colOff>
                    <xdr:row>30</xdr:row>
                    <xdr:rowOff>12700</xdr:rowOff>
                  </to>
                </anchor>
              </controlPr>
            </control>
          </mc:Choice>
        </mc:AlternateContent>
        <mc:AlternateContent xmlns:mc="http://schemas.openxmlformats.org/markup-compatibility/2006">
          <mc:Choice Requires="x14">
            <control shapeId="11281" r:id="rId20" name="Check Box 17">
              <controlPr defaultSize="0" autoFill="0" autoLine="0" autoPict="0">
                <anchor moveWithCells="1">
                  <from>
                    <xdr:col>4</xdr:col>
                    <xdr:colOff>488950</xdr:colOff>
                    <xdr:row>29</xdr:row>
                    <xdr:rowOff>114300</xdr:rowOff>
                  </from>
                  <to>
                    <xdr:col>4</xdr:col>
                    <xdr:colOff>736600</xdr:colOff>
                    <xdr:row>31</xdr:row>
                    <xdr:rowOff>12700</xdr:rowOff>
                  </to>
                </anchor>
              </controlPr>
            </control>
          </mc:Choice>
        </mc:AlternateContent>
        <mc:AlternateContent xmlns:mc="http://schemas.openxmlformats.org/markup-compatibility/2006">
          <mc:Choice Requires="x14">
            <control shapeId="11282" r:id="rId21" name="Check Box 18">
              <controlPr defaultSize="0" autoFill="0" autoLine="0" autoPict="0">
                <anchor moveWithCells="1">
                  <from>
                    <xdr:col>4</xdr:col>
                    <xdr:colOff>488950</xdr:colOff>
                    <xdr:row>30</xdr:row>
                    <xdr:rowOff>114300</xdr:rowOff>
                  </from>
                  <to>
                    <xdr:col>4</xdr:col>
                    <xdr:colOff>736600</xdr:colOff>
                    <xdr:row>32</xdr:row>
                    <xdr:rowOff>12700</xdr:rowOff>
                  </to>
                </anchor>
              </controlPr>
            </control>
          </mc:Choice>
        </mc:AlternateContent>
        <mc:AlternateContent xmlns:mc="http://schemas.openxmlformats.org/markup-compatibility/2006">
          <mc:Choice Requires="x14">
            <control shapeId="11283" r:id="rId22" name="Check Box 19">
              <controlPr defaultSize="0" autoFill="0" autoLine="0" autoPict="0">
                <anchor moveWithCells="1">
                  <from>
                    <xdr:col>4</xdr:col>
                    <xdr:colOff>488950</xdr:colOff>
                    <xdr:row>34</xdr:row>
                    <xdr:rowOff>12700</xdr:rowOff>
                  </from>
                  <to>
                    <xdr:col>4</xdr:col>
                    <xdr:colOff>736600</xdr:colOff>
                    <xdr:row>35</xdr:row>
                    <xdr:rowOff>88900</xdr:rowOff>
                  </to>
                </anchor>
              </controlPr>
            </control>
          </mc:Choice>
        </mc:AlternateContent>
        <mc:AlternateContent xmlns:mc="http://schemas.openxmlformats.org/markup-compatibility/2006">
          <mc:Choice Requires="x14">
            <control shapeId="11284" r:id="rId23" name="Check Box 20">
              <controlPr defaultSize="0" autoFill="0" autoLine="0" autoPict="0">
                <anchor moveWithCells="1">
                  <from>
                    <xdr:col>4</xdr:col>
                    <xdr:colOff>488950</xdr:colOff>
                    <xdr:row>35</xdr:row>
                    <xdr:rowOff>114300</xdr:rowOff>
                  </from>
                  <to>
                    <xdr:col>4</xdr:col>
                    <xdr:colOff>736600</xdr:colOff>
                    <xdr:row>37</xdr:row>
                    <xdr:rowOff>12700</xdr:rowOff>
                  </to>
                </anchor>
              </controlPr>
            </control>
          </mc:Choice>
        </mc:AlternateContent>
        <mc:AlternateContent xmlns:mc="http://schemas.openxmlformats.org/markup-compatibility/2006">
          <mc:Choice Requires="x14">
            <control shapeId="11285" r:id="rId24" name="Check Box 21">
              <controlPr defaultSize="0" autoFill="0" autoLine="0" autoPict="0">
                <anchor moveWithCells="1">
                  <from>
                    <xdr:col>4</xdr:col>
                    <xdr:colOff>488950</xdr:colOff>
                    <xdr:row>36</xdr:row>
                    <xdr:rowOff>114300</xdr:rowOff>
                  </from>
                  <to>
                    <xdr:col>4</xdr:col>
                    <xdr:colOff>736600</xdr:colOff>
                    <xdr:row>38</xdr:row>
                    <xdr:rowOff>12700</xdr:rowOff>
                  </to>
                </anchor>
              </controlPr>
            </control>
          </mc:Choice>
        </mc:AlternateContent>
        <mc:AlternateContent xmlns:mc="http://schemas.openxmlformats.org/markup-compatibility/2006">
          <mc:Choice Requires="x14">
            <control shapeId="11286" r:id="rId25" name="Check Box 22">
              <controlPr defaultSize="0" autoFill="0" autoLine="0" autoPict="0">
                <anchor moveWithCells="1">
                  <from>
                    <xdr:col>4</xdr:col>
                    <xdr:colOff>488950</xdr:colOff>
                    <xdr:row>37</xdr:row>
                    <xdr:rowOff>114300</xdr:rowOff>
                  </from>
                  <to>
                    <xdr:col>4</xdr:col>
                    <xdr:colOff>736600</xdr:colOff>
                    <xdr:row>39</xdr:row>
                    <xdr:rowOff>12700</xdr:rowOff>
                  </to>
                </anchor>
              </controlPr>
            </control>
          </mc:Choice>
        </mc:AlternateContent>
        <mc:AlternateContent xmlns:mc="http://schemas.openxmlformats.org/markup-compatibility/2006">
          <mc:Choice Requires="x14">
            <control shapeId="11287" r:id="rId26" name="Check Box 23">
              <controlPr defaultSize="0" autoFill="0" autoLine="0" autoPict="0">
                <anchor moveWithCells="1">
                  <from>
                    <xdr:col>4</xdr:col>
                    <xdr:colOff>488950</xdr:colOff>
                    <xdr:row>38</xdr:row>
                    <xdr:rowOff>114300</xdr:rowOff>
                  </from>
                  <to>
                    <xdr:col>4</xdr:col>
                    <xdr:colOff>736600</xdr:colOff>
                    <xdr:row>40</xdr:row>
                    <xdr:rowOff>12700</xdr:rowOff>
                  </to>
                </anchor>
              </controlPr>
            </control>
          </mc:Choice>
        </mc:AlternateContent>
        <mc:AlternateContent xmlns:mc="http://schemas.openxmlformats.org/markup-compatibility/2006">
          <mc:Choice Requires="x14">
            <control shapeId="11288" r:id="rId27" name="Check Box 24">
              <controlPr defaultSize="0" autoFill="0" autoLine="0" autoPict="0">
                <anchor moveWithCells="1">
                  <from>
                    <xdr:col>4</xdr:col>
                    <xdr:colOff>488950</xdr:colOff>
                    <xdr:row>42</xdr:row>
                    <xdr:rowOff>12700</xdr:rowOff>
                  </from>
                  <to>
                    <xdr:col>4</xdr:col>
                    <xdr:colOff>736600</xdr:colOff>
                    <xdr:row>43</xdr:row>
                    <xdr:rowOff>88900</xdr:rowOff>
                  </to>
                </anchor>
              </controlPr>
            </control>
          </mc:Choice>
        </mc:AlternateContent>
        <mc:AlternateContent xmlns:mc="http://schemas.openxmlformats.org/markup-compatibility/2006">
          <mc:Choice Requires="x14">
            <control shapeId="11289" r:id="rId28" name="Check Box 25">
              <controlPr defaultSize="0" autoFill="0" autoLine="0" autoPict="0">
                <anchor moveWithCells="1">
                  <from>
                    <xdr:col>4</xdr:col>
                    <xdr:colOff>488950</xdr:colOff>
                    <xdr:row>43</xdr:row>
                    <xdr:rowOff>114300</xdr:rowOff>
                  </from>
                  <to>
                    <xdr:col>4</xdr:col>
                    <xdr:colOff>736600</xdr:colOff>
                    <xdr:row>45</xdr:row>
                    <xdr:rowOff>12700</xdr:rowOff>
                  </to>
                </anchor>
              </controlPr>
            </control>
          </mc:Choice>
        </mc:AlternateContent>
        <mc:AlternateContent xmlns:mc="http://schemas.openxmlformats.org/markup-compatibility/2006">
          <mc:Choice Requires="x14">
            <control shapeId="11290" r:id="rId29" name="Check Box 26">
              <controlPr defaultSize="0" autoFill="0" autoLine="0" autoPict="0">
                <anchor moveWithCells="1">
                  <from>
                    <xdr:col>4</xdr:col>
                    <xdr:colOff>488950</xdr:colOff>
                    <xdr:row>44</xdr:row>
                    <xdr:rowOff>114300</xdr:rowOff>
                  </from>
                  <to>
                    <xdr:col>4</xdr:col>
                    <xdr:colOff>736600</xdr:colOff>
                    <xdr:row>46</xdr:row>
                    <xdr:rowOff>12700</xdr:rowOff>
                  </to>
                </anchor>
              </controlPr>
            </control>
          </mc:Choice>
        </mc:AlternateContent>
        <mc:AlternateContent xmlns:mc="http://schemas.openxmlformats.org/markup-compatibility/2006">
          <mc:Choice Requires="x14">
            <control shapeId="11291" r:id="rId30" name="Check Box 27">
              <controlPr defaultSize="0" autoFill="0" autoLine="0" autoPict="0">
                <anchor moveWithCells="1">
                  <from>
                    <xdr:col>4</xdr:col>
                    <xdr:colOff>488950</xdr:colOff>
                    <xdr:row>45</xdr:row>
                    <xdr:rowOff>114300</xdr:rowOff>
                  </from>
                  <to>
                    <xdr:col>4</xdr:col>
                    <xdr:colOff>736600</xdr:colOff>
                    <xdr:row>47</xdr:row>
                    <xdr:rowOff>12700</xdr:rowOff>
                  </to>
                </anchor>
              </controlPr>
            </control>
          </mc:Choice>
        </mc:AlternateContent>
        <mc:AlternateContent xmlns:mc="http://schemas.openxmlformats.org/markup-compatibility/2006">
          <mc:Choice Requires="x14">
            <control shapeId="11292" r:id="rId31" name="Check Box 28">
              <controlPr defaultSize="0" autoFill="0" autoLine="0" autoPict="0">
                <anchor moveWithCells="1">
                  <from>
                    <xdr:col>4</xdr:col>
                    <xdr:colOff>488950</xdr:colOff>
                    <xdr:row>49</xdr:row>
                    <xdr:rowOff>12700</xdr:rowOff>
                  </from>
                  <to>
                    <xdr:col>4</xdr:col>
                    <xdr:colOff>736600</xdr:colOff>
                    <xdr:row>50</xdr:row>
                    <xdr:rowOff>88900</xdr:rowOff>
                  </to>
                </anchor>
              </controlPr>
            </control>
          </mc:Choice>
        </mc:AlternateContent>
        <mc:AlternateContent xmlns:mc="http://schemas.openxmlformats.org/markup-compatibility/2006">
          <mc:Choice Requires="x14">
            <control shapeId="11293" r:id="rId32" name="Check Box 29">
              <controlPr defaultSize="0" autoFill="0" autoLine="0" autoPict="0">
                <anchor moveWithCells="1">
                  <from>
                    <xdr:col>4</xdr:col>
                    <xdr:colOff>488950</xdr:colOff>
                    <xdr:row>50</xdr:row>
                    <xdr:rowOff>114300</xdr:rowOff>
                  </from>
                  <to>
                    <xdr:col>4</xdr:col>
                    <xdr:colOff>736600</xdr:colOff>
                    <xdr:row>52</xdr:row>
                    <xdr:rowOff>12700</xdr:rowOff>
                  </to>
                </anchor>
              </controlPr>
            </control>
          </mc:Choice>
        </mc:AlternateContent>
        <mc:AlternateContent xmlns:mc="http://schemas.openxmlformats.org/markup-compatibility/2006">
          <mc:Choice Requires="x14">
            <control shapeId="11294" r:id="rId33" name="Check Box 30">
              <controlPr defaultSize="0" autoFill="0" autoLine="0" autoPict="0">
                <anchor moveWithCells="1">
                  <from>
                    <xdr:col>4</xdr:col>
                    <xdr:colOff>488950</xdr:colOff>
                    <xdr:row>51</xdr:row>
                    <xdr:rowOff>114300</xdr:rowOff>
                  </from>
                  <to>
                    <xdr:col>4</xdr:col>
                    <xdr:colOff>736600</xdr:colOff>
                    <xdr:row>53</xdr:row>
                    <xdr:rowOff>12700</xdr:rowOff>
                  </to>
                </anchor>
              </controlPr>
            </control>
          </mc:Choice>
        </mc:AlternateContent>
        <mc:AlternateContent xmlns:mc="http://schemas.openxmlformats.org/markup-compatibility/2006">
          <mc:Choice Requires="x14">
            <control shapeId="11295" r:id="rId34" name="Check Box 31">
              <controlPr defaultSize="0" autoFill="0" autoLine="0" autoPict="0">
                <anchor moveWithCells="1">
                  <from>
                    <xdr:col>4</xdr:col>
                    <xdr:colOff>488950</xdr:colOff>
                    <xdr:row>52</xdr:row>
                    <xdr:rowOff>114300</xdr:rowOff>
                  </from>
                  <to>
                    <xdr:col>4</xdr:col>
                    <xdr:colOff>736600</xdr:colOff>
                    <xdr:row>54</xdr:row>
                    <xdr:rowOff>12700</xdr:rowOff>
                  </to>
                </anchor>
              </controlPr>
            </control>
          </mc:Choice>
        </mc:AlternateContent>
        <mc:AlternateContent xmlns:mc="http://schemas.openxmlformats.org/markup-compatibility/2006">
          <mc:Choice Requires="x14">
            <control shapeId="11296" r:id="rId35" name="Check Box 32">
              <controlPr defaultSize="0" autoFill="0" autoLine="0" autoPict="0">
                <anchor moveWithCells="1">
                  <from>
                    <xdr:col>4</xdr:col>
                    <xdr:colOff>488950</xdr:colOff>
                    <xdr:row>53</xdr:row>
                    <xdr:rowOff>114300</xdr:rowOff>
                  </from>
                  <to>
                    <xdr:col>4</xdr:col>
                    <xdr:colOff>736600</xdr:colOff>
                    <xdr:row>55</xdr:row>
                    <xdr:rowOff>12700</xdr:rowOff>
                  </to>
                </anchor>
              </controlPr>
            </control>
          </mc:Choice>
        </mc:AlternateContent>
        <mc:AlternateContent xmlns:mc="http://schemas.openxmlformats.org/markup-compatibility/2006">
          <mc:Choice Requires="x14">
            <control shapeId="11297" r:id="rId36" name="Check Box 33">
              <controlPr defaultSize="0" autoFill="0" autoLine="0" autoPict="0">
                <anchor moveWithCells="1">
                  <from>
                    <xdr:col>4</xdr:col>
                    <xdr:colOff>488950</xdr:colOff>
                    <xdr:row>54</xdr:row>
                    <xdr:rowOff>114300</xdr:rowOff>
                  </from>
                  <to>
                    <xdr:col>4</xdr:col>
                    <xdr:colOff>736600</xdr:colOff>
                    <xdr:row>56</xdr:row>
                    <xdr:rowOff>12700</xdr:rowOff>
                  </to>
                </anchor>
              </controlPr>
            </control>
          </mc:Choice>
        </mc:AlternateContent>
        <mc:AlternateContent xmlns:mc="http://schemas.openxmlformats.org/markup-compatibility/2006">
          <mc:Choice Requires="x14">
            <control shapeId="11298" r:id="rId37" name="Check Box 34">
              <controlPr defaultSize="0" autoFill="0" autoLine="0" autoPict="0">
                <anchor moveWithCells="1">
                  <from>
                    <xdr:col>4</xdr:col>
                    <xdr:colOff>488950</xdr:colOff>
                    <xdr:row>55</xdr:row>
                    <xdr:rowOff>107950</xdr:rowOff>
                  </from>
                  <to>
                    <xdr:col>4</xdr:col>
                    <xdr:colOff>736600</xdr:colOff>
                    <xdr:row>57</xdr:row>
                    <xdr:rowOff>0</xdr:rowOff>
                  </to>
                </anchor>
              </controlPr>
            </control>
          </mc:Choice>
        </mc:AlternateContent>
        <mc:AlternateContent xmlns:mc="http://schemas.openxmlformats.org/markup-compatibility/2006">
          <mc:Choice Requires="x14">
            <control shapeId="11299" r:id="rId38" name="Check Box 35">
              <controlPr defaultSize="0" autoFill="0" autoLine="0" autoPict="0">
                <anchor moveWithCells="1">
                  <from>
                    <xdr:col>4</xdr:col>
                    <xdr:colOff>488950</xdr:colOff>
                    <xdr:row>56</xdr:row>
                    <xdr:rowOff>114300</xdr:rowOff>
                  </from>
                  <to>
                    <xdr:col>4</xdr:col>
                    <xdr:colOff>736600</xdr:colOff>
                    <xdr:row>58</xdr:row>
                    <xdr:rowOff>12700</xdr:rowOff>
                  </to>
                </anchor>
              </controlPr>
            </control>
          </mc:Choice>
        </mc:AlternateContent>
        <mc:AlternateContent xmlns:mc="http://schemas.openxmlformats.org/markup-compatibility/2006">
          <mc:Choice Requires="x14">
            <control shapeId="11300" r:id="rId39" name="Check Box 36">
              <controlPr defaultSize="0" autoFill="0" autoLine="0" autoPict="0">
                <anchor moveWithCells="1">
                  <from>
                    <xdr:col>4</xdr:col>
                    <xdr:colOff>488950</xdr:colOff>
                    <xdr:row>57</xdr:row>
                    <xdr:rowOff>114300</xdr:rowOff>
                  </from>
                  <to>
                    <xdr:col>4</xdr:col>
                    <xdr:colOff>736600</xdr:colOff>
                    <xdr:row>59</xdr:row>
                    <xdr:rowOff>12700</xdr:rowOff>
                  </to>
                </anchor>
              </controlPr>
            </control>
          </mc:Choice>
        </mc:AlternateContent>
        <mc:AlternateContent xmlns:mc="http://schemas.openxmlformats.org/markup-compatibility/2006">
          <mc:Choice Requires="x14">
            <control shapeId="11301" r:id="rId40" name="Check Box 37">
              <controlPr defaultSize="0" autoFill="0" autoLine="0" autoPict="0">
                <anchor moveWithCells="1">
                  <from>
                    <xdr:col>4</xdr:col>
                    <xdr:colOff>488950</xdr:colOff>
                    <xdr:row>58</xdr:row>
                    <xdr:rowOff>114300</xdr:rowOff>
                  </from>
                  <to>
                    <xdr:col>4</xdr:col>
                    <xdr:colOff>736600</xdr:colOff>
                    <xdr:row>60</xdr:row>
                    <xdr:rowOff>12700</xdr:rowOff>
                  </to>
                </anchor>
              </controlPr>
            </control>
          </mc:Choice>
        </mc:AlternateContent>
        <mc:AlternateContent xmlns:mc="http://schemas.openxmlformats.org/markup-compatibility/2006">
          <mc:Choice Requires="x14">
            <control shapeId="11302" r:id="rId41" name="Check Box 38">
              <controlPr defaultSize="0" autoFill="0" autoLine="0" autoPict="0">
                <anchor moveWithCells="1">
                  <from>
                    <xdr:col>4</xdr:col>
                    <xdr:colOff>488950</xdr:colOff>
                    <xdr:row>59</xdr:row>
                    <xdr:rowOff>114300</xdr:rowOff>
                  </from>
                  <to>
                    <xdr:col>4</xdr:col>
                    <xdr:colOff>736600</xdr:colOff>
                    <xdr:row>61</xdr:row>
                    <xdr:rowOff>12700</xdr:rowOff>
                  </to>
                </anchor>
              </controlPr>
            </control>
          </mc:Choice>
        </mc:AlternateContent>
        <mc:AlternateContent xmlns:mc="http://schemas.openxmlformats.org/markup-compatibility/2006">
          <mc:Choice Requires="x14">
            <control shapeId="11303" r:id="rId42" name="Check Box 39">
              <controlPr defaultSize="0" autoFill="0" autoLine="0" autoPict="0">
                <anchor moveWithCells="1">
                  <from>
                    <xdr:col>4</xdr:col>
                    <xdr:colOff>488950</xdr:colOff>
                    <xdr:row>61</xdr:row>
                    <xdr:rowOff>12700</xdr:rowOff>
                  </from>
                  <to>
                    <xdr:col>4</xdr:col>
                    <xdr:colOff>736600</xdr:colOff>
                    <xdr:row>62</xdr:row>
                    <xdr:rowOff>88900</xdr:rowOff>
                  </to>
                </anchor>
              </controlPr>
            </control>
          </mc:Choice>
        </mc:AlternateContent>
        <mc:AlternateContent xmlns:mc="http://schemas.openxmlformats.org/markup-compatibility/2006">
          <mc:Choice Requires="x14">
            <control shapeId="11304" r:id="rId43" name="Check Box 40">
              <controlPr defaultSize="0" autoFill="0" autoLine="0" autoPict="0">
                <anchor moveWithCells="1">
                  <from>
                    <xdr:col>4</xdr:col>
                    <xdr:colOff>488950</xdr:colOff>
                    <xdr:row>62</xdr:row>
                    <xdr:rowOff>114300</xdr:rowOff>
                  </from>
                  <to>
                    <xdr:col>4</xdr:col>
                    <xdr:colOff>736600</xdr:colOff>
                    <xdr:row>64</xdr:row>
                    <xdr:rowOff>12700</xdr:rowOff>
                  </to>
                </anchor>
              </controlPr>
            </control>
          </mc:Choice>
        </mc:AlternateContent>
        <mc:AlternateContent xmlns:mc="http://schemas.openxmlformats.org/markup-compatibility/2006">
          <mc:Choice Requires="x14">
            <control shapeId="11305" r:id="rId44" name="Check Box 41">
              <controlPr defaultSize="0" autoFill="0" autoLine="0" autoPict="0">
                <anchor moveWithCells="1">
                  <from>
                    <xdr:col>4</xdr:col>
                    <xdr:colOff>488950</xdr:colOff>
                    <xdr:row>63</xdr:row>
                    <xdr:rowOff>114300</xdr:rowOff>
                  </from>
                  <to>
                    <xdr:col>4</xdr:col>
                    <xdr:colOff>736600</xdr:colOff>
                    <xdr:row>65</xdr:row>
                    <xdr:rowOff>12700</xdr:rowOff>
                  </to>
                </anchor>
              </controlPr>
            </control>
          </mc:Choice>
        </mc:AlternateContent>
        <mc:AlternateContent xmlns:mc="http://schemas.openxmlformats.org/markup-compatibility/2006">
          <mc:Choice Requires="x14">
            <control shapeId="11306" r:id="rId45" name="Check Box 42">
              <controlPr defaultSize="0" autoFill="0" autoLine="0" autoPict="0">
                <anchor moveWithCells="1">
                  <from>
                    <xdr:col>4</xdr:col>
                    <xdr:colOff>488950</xdr:colOff>
                    <xdr:row>64</xdr:row>
                    <xdr:rowOff>114300</xdr:rowOff>
                  </from>
                  <to>
                    <xdr:col>4</xdr:col>
                    <xdr:colOff>736600</xdr:colOff>
                    <xdr:row>66</xdr:row>
                    <xdr:rowOff>12700</xdr:rowOff>
                  </to>
                </anchor>
              </controlPr>
            </control>
          </mc:Choice>
        </mc:AlternateContent>
        <mc:AlternateContent xmlns:mc="http://schemas.openxmlformats.org/markup-compatibility/2006">
          <mc:Choice Requires="x14">
            <control shapeId="11307" r:id="rId46" name="Check Box 43">
              <controlPr defaultSize="0" autoFill="0" autoLine="0" autoPict="0">
                <anchor moveWithCells="1">
                  <from>
                    <xdr:col>4</xdr:col>
                    <xdr:colOff>488950</xdr:colOff>
                    <xdr:row>68</xdr:row>
                    <xdr:rowOff>12700</xdr:rowOff>
                  </from>
                  <to>
                    <xdr:col>4</xdr:col>
                    <xdr:colOff>736600</xdr:colOff>
                    <xdr:row>69</xdr:row>
                    <xdr:rowOff>88900</xdr:rowOff>
                  </to>
                </anchor>
              </controlPr>
            </control>
          </mc:Choice>
        </mc:AlternateContent>
        <mc:AlternateContent xmlns:mc="http://schemas.openxmlformats.org/markup-compatibility/2006">
          <mc:Choice Requires="x14">
            <control shapeId="11308" r:id="rId47" name="Check Box 44">
              <controlPr defaultSize="0" autoFill="0" autoLine="0" autoPict="0">
                <anchor moveWithCells="1">
                  <from>
                    <xdr:col>4</xdr:col>
                    <xdr:colOff>488950</xdr:colOff>
                    <xdr:row>69</xdr:row>
                    <xdr:rowOff>114300</xdr:rowOff>
                  </from>
                  <to>
                    <xdr:col>4</xdr:col>
                    <xdr:colOff>736600</xdr:colOff>
                    <xdr:row>71</xdr:row>
                    <xdr:rowOff>12700</xdr:rowOff>
                  </to>
                </anchor>
              </controlPr>
            </control>
          </mc:Choice>
        </mc:AlternateContent>
        <mc:AlternateContent xmlns:mc="http://schemas.openxmlformats.org/markup-compatibility/2006">
          <mc:Choice Requires="x14">
            <control shapeId="11309" r:id="rId48" name="Check Box 45">
              <controlPr defaultSize="0" autoFill="0" autoLine="0" autoPict="0">
                <anchor moveWithCells="1">
                  <from>
                    <xdr:col>4</xdr:col>
                    <xdr:colOff>488950</xdr:colOff>
                    <xdr:row>70</xdr:row>
                    <xdr:rowOff>114300</xdr:rowOff>
                  </from>
                  <to>
                    <xdr:col>4</xdr:col>
                    <xdr:colOff>736600</xdr:colOff>
                    <xdr:row>72</xdr:row>
                    <xdr:rowOff>12700</xdr:rowOff>
                  </to>
                </anchor>
              </controlPr>
            </control>
          </mc:Choice>
        </mc:AlternateContent>
        <mc:AlternateContent xmlns:mc="http://schemas.openxmlformats.org/markup-compatibility/2006">
          <mc:Choice Requires="x14">
            <control shapeId="11310" r:id="rId49" name="Check Box 46">
              <controlPr defaultSize="0" autoFill="0" autoLine="0" autoPict="0">
                <anchor moveWithCells="1">
                  <from>
                    <xdr:col>4</xdr:col>
                    <xdr:colOff>488950</xdr:colOff>
                    <xdr:row>71</xdr:row>
                    <xdr:rowOff>114300</xdr:rowOff>
                  </from>
                  <to>
                    <xdr:col>4</xdr:col>
                    <xdr:colOff>736600</xdr:colOff>
                    <xdr:row>73</xdr:row>
                    <xdr:rowOff>12700</xdr:rowOff>
                  </to>
                </anchor>
              </controlPr>
            </control>
          </mc:Choice>
        </mc:AlternateContent>
        <mc:AlternateContent xmlns:mc="http://schemas.openxmlformats.org/markup-compatibility/2006">
          <mc:Choice Requires="x14">
            <control shapeId="11311" r:id="rId50" name="Check Box 47">
              <controlPr defaultSize="0" autoFill="0" autoLine="0" autoPict="0">
                <anchor moveWithCells="1">
                  <from>
                    <xdr:col>4</xdr:col>
                    <xdr:colOff>488950</xdr:colOff>
                    <xdr:row>72</xdr:row>
                    <xdr:rowOff>114300</xdr:rowOff>
                  </from>
                  <to>
                    <xdr:col>4</xdr:col>
                    <xdr:colOff>736600</xdr:colOff>
                    <xdr:row>74</xdr:row>
                    <xdr:rowOff>12700</xdr:rowOff>
                  </to>
                </anchor>
              </controlPr>
            </control>
          </mc:Choice>
        </mc:AlternateContent>
        <mc:AlternateContent xmlns:mc="http://schemas.openxmlformats.org/markup-compatibility/2006">
          <mc:Choice Requires="x14">
            <control shapeId="11312" r:id="rId51" name="Check Box 48">
              <controlPr defaultSize="0" autoFill="0" autoLine="0" autoPict="0">
                <anchor moveWithCells="1">
                  <from>
                    <xdr:col>4</xdr:col>
                    <xdr:colOff>488950</xdr:colOff>
                    <xdr:row>73</xdr:row>
                    <xdr:rowOff>114300</xdr:rowOff>
                  </from>
                  <to>
                    <xdr:col>4</xdr:col>
                    <xdr:colOff>736600</xdr:colOff>
                    <xdr:row>75</xdr:row>
                    <xdr:rowOff>12700</xdr:rowOff>
                  </to>
                </anchor>
              </controlPr>
            </control>
          </mc:Choice>
        </mc:AlternateContent>
        <mc:AlternateContent xmlns:mc="http://schemas.openxmlformats.org/markup-compatibility/2006">
          <mc:Choice Requires="x14">
            <control shapeId="11313" r:id="rId52" name="Check Box 49">
              <controlPr defaultSize="0" autoFill="0" autoLine="0" autoPict="0">
                <anchor moveWithCells="1">
                  <from>
                    <xdr:col>4</xdr:col>
                    <xdr:colOff>488950</xdr:colOff>
                    <xdr:row>77</xdr:row>
                    <xdr:rowOff>12700</xdr:rowOff>
                  </from>
                  <to>
                    <xdr:col>4</xdr:col>
                    <xdr:colOff>736600</xdr:colOff>
                    <xdr:row>78</xdr:row>
                    <xdr:rowOff>88900</xdr:rowOff>
                  </to>
                </anchor>
              </controlPr>
            </control>
          </mc:Choice>
        </mc:AlternateContent>
        <mc:AlternateContent xmlns:mc="http://schemas.openxmlformats.org/markup-compatibility/2006">
          <mc:Choice Requires="x14">
            <control shapeId="11314" r:id="rId53" name="Check Box 50">
              <controlPr defaultSize="0" autoFill="0" autoLine="0" autoPict="0">
                <anchor moveWithCells="1">
                  <from>
                    <xdr:col>4</xdr:col>
                    <xdr:colOff>488950</xdr:colOff>
                    <xdr:row>78</xdr:row>
                    <xdr:rowOff>114300</xdr:rowOff>
                  </from>
                  <to>
                    <xdr:col>4</xdr:col>
                    <xdr:colOff>736600</xdr:colOff>
                    <xdr:row>80</xdr:row>
                    <xdr:rowOff>12700</xdr:rowOff>
                  </to>
                </anchor>
              </controlPr>
            </control>
          </mc:Choice>
        </mc:AlternateContent>
        <mc:AlternateContent xmlns:mc="http://schemas.openxmlformats.org/markup-compatibility/2006">
          <mc:Choice Requires="x14">
            <control shapeId="11315" r:id="rId54" name="Check Box 51">
              <controlPr defaultSize="0" autoFill="0" autoLine="0" autoPict="0">
                <anchor moveWithCells="1">
                  <from>
                    <xdr:col>4</xdr:col>
                    <xdr:colOff>488950</xdr:colOff>
                    <xdr:row>79</xdr:row>
                    <xdr:rowOff>114300</xdr:rowOff>
                  </from>
                  <to>
                    <xdr:col>4</xdr:col>
                    <xdr:colOff>736600</xdr:colOff>
                    <xdr:row>81</xdr:row>
                    <xdr:rowOff>12700</xdr:rowOff>
                  </to>
                </anchor>
              </controlPr>
            </control>
          </mc:Choice>
        </mc:AlternateContent>
        <mc:AlternateContent xmlns:mc="http://schemas.openxmlformats.org/markup-compatibility/2006">
          <mc:Choice Requires="x14">
            <control shapeId="11316" r:id="rId55" name="Check Box 52">
              <controlPr defaultSize="0" autoFill="0" autoLine="0" autoPict="0">
                <anchor moveWithCells="1">
                  <from>
                    <xdr:col>4</xdr:col>
                    <xdr:colOff>488950</xdr:colOff>
                    <xdr:row>80</xdr:row>
                    <xdr:rowOff>114300</xdr:rowOff>
                  </from>
                  <to>
                    <xdr:col>4</xdr:col>
                    <xdr:colOff>736600</xdr:colOff>
                    <xdr:row>82</xdr:row>
                    <xdr:rowOff>12700</xdr:rowOff>
                  </to>
                </anchor>
              </controlPr>
            </control>
          </mc:Choice>
        </mc:AlternateContent>
        <mc:AlternateContent xmlns:mc="http://schemas.openxmlformats.org/markup-compatibility/2006">
          <mc:Choice Requires="x14">
            <control shapeId="11317" r:id="rId56" name="Check Box 53">
              <controlPr defaultSize="0" autoFill="0" autoLine="0" autoPict="0">
                <anchor moveWithCells="1">
                  <from>
                    <xdr:col>4</xdr:col>
                    <xdr:colOff>488950</xdr:colOff>
                    <xdr:row>81</xdr:row>
                    <xdr:rowOff>114300</xdr:rowOff>
                  </from>
                  <to>
                    <xdr:col>4</xdr:col>
                    <xdr:colOff>736600</xdr:colOff>
                    <xdr:row>83</xdr:row>
                    <xdr:rowOff>12700</xdr:rowOff>
                  </to>
                </anchor>
              </controlPr>
            </control>
          </mc:Choice>
        </mc:AlternateContent>
        <mc:AlternateContent xmlns:mc="http://schemas.openxmlformats.org/markup-compatibility/2006">
          <mc:Choice Requires="x14">
            <control shapeId="11318" r:id="rId57" name="Check Box 54">
              <controlPr defaultSize="0" autoFill="0" autoLine="0" autoPict="0">
                <anchor moveWithCells="1">
                  <from>
                    <xdr:col>4</xdr:col>
                    <xdr:colOff>488950</xdr:colOff>
                    <xdr:row>82</xdr:row>
                    <xdr:rowOff>114300</xdr:rowOff>
                  </from>
                  <to>
                    <xdr:col>4</xdr:col>
                    <xdr:colOff>736600</xdr:colOff>
                    <xdr:row>84</xdr:row>
                    <xdr:rowOff>12700</xdr:rowOff>
                  </to>
                </anchor>
              </controlPr>
            </control>
          </mc:Choice>
        </mc:AlternateContent>
        <mc:AlternateContent xmlns:mc="http://schemas.openxmlformats.org/markup-compatibility/2006">
          <mc:Choice Requires="x14">
            <control shapeId="11319" r:id="rId58" name="Check Box 55">
              <controlPr defaultSize="0" autoFill="0" autoLine="0" autoPict="0">
                <anchor moveWithCells="1">
                  <from>
                    <xdr:col>4</xdr:col>
                    <xdr:colOff>488950</xdr:colOff>
                    <xdr:row>87</xdr:row>
                    <xdr:rowOff>12700</xdr:rowOff>
                  </from>
                  <to>
                    <xdr:col>4</xdr:col>
                    <xdr:colOff>736600</xdr:colOff>
                    <xdr:row>88</xdr:row>
                    <xdr:rowOff>88900</xdr:rowOff>
                  </to>
                </anchor>
              </controlPr>
            </control>
          </mc:Choice>
        </mc:AlternateContent>
        <mc:AlternateContent xmlns:mc="http://schemas.openxmlformats.org/markup-compatibility/2006">
          <mc:Choice Requires="x14">
            <control shapeId="11320" r:id="rId59" name="Check Box 56">
              <controlPr defaultSize="0" autoFill="0" autoLine="0" autoPict="0">
                <anchor moveWithCells="1">
                  <from>
                    <xdr:col>4</xdr:col>
                    <xdr:colOff>488950</xdr:colOff>
                    <xdr:row>88</xdr:row>
                    <xdr:rowOff>114300</xdr:rowOff>
                  </from>
                  <to>
                    <xdr:col>4</xdr:col>
                    <xdr:colOff>736600</xdr:colOff>
                    <xdr:row>90</xdr:row>
                    <xdr:rowOff>12700</xdr:rowOff>
                  </to>
                </anchor>
              </controlPr>
            </control>
          </mc:Choice>
        </mc:AlternateContent>
        <mc:AlternateContent xmlns:mc="http://schemas.openxmlformats.org/markup-compatibility/2006">
          <mc:Choice Requires="x14">
            <control shapeId="11321" r:id="rId60" name="Check Box 57">
              <controlPr defaultSize="0" autoFill="0" autoLine="0" autoPict="0">
                <anchor moveWithCells="1">
                  <from>
                    <xdr:col>4</xdr:col>
                    <xdr:colOff>488950</xdr:colOff>
                    <xdr:row>89</xdr:row>
                    <xdr:rowOff>114300</xdr:rowOff>
                  </from>
                  <to>
                    <xdr:col>4</xdr:col>
                    <xdr:colOff>736600</xdr:colOff>
                    <xdr:row>91</xdr:row>
                    <xdr:rowOff>12700</xdr:rowOff>
                  </to>
                </anchor>
              </controlPr>
            </control>
          </mc:Choice>
        </mc:AlternateContent>
        <mc:AlternateContent xmlns:mc="http://schemas.openxmlformats.org/markup-compatibility/2006">
          <mc:Choice Requires="x14">
            <control shapeId="11322" r:id="rId61" name="Check Box 58">
              <controlPr defaultSize="0" autoFill="0" autoLine="0" autoPict="0">
                <anchor moveWithCells="1">
                  <from>
                    <xdr:col>4</xdr:col>
                    <xdr:colOff>488950</xdr:colOff>
                    <xdr:row>90</xdr:row>
                    <xdr:rowOff>114300</xdr:rowOff>
                  </from>
                  <to>
                    <xdr:col>4</xdr:col>
                    <xdr:colOff>736600</xdr:colOff>
                    <xdr:row>92</xdr:row>
                    <xdr:rowOff>12700</xdr:rowOff>
                  </to>
                </anchor>
              </controlPr>
            </control>
          </mc:Choice>
        </mc:AlternateContent>
        <mc:AlternateContent xmlns:mc="http://schemas.openxmlformats.org/markup-compatibility/2006">
          <mc:Choice Requires="x14">
            <control shapeId="11323" r:id="rId62" name="Check Box 59">
              <controlPr defaultSize="0" autoFill="0" autoLine="0" autoPict="0">
                <anchor moveWithCells="1">
                  <from>
                    <xdr:col>4</xdr:col>
                    <xdr:colOff>488950</xdr:colOff>
                    <xdr:row>91</xdr:row>
                    <xdr:rowOff>114300</xdr:rowOff>
                  </from>
                  <to>
                    <xdr:col>4</xdr:col>
                    <xdr:colOff>736600</xdr:colOff>
                    <xdr:row>93</xdr:row>
                    <xdr:rowOff>12700</xdr:rowOff>
                  </to>
                </anchor>
              </controlPr>
            </control>
          </mc:Choice>
        </mc:AlternateContent>
        <mc:AlternateContent xmlns:mc="http://schemas.openxmlformats.org/markup-compatibility/2006">
          <mc:Choice Requires="x14">
            <control shapeId="11324" r:id="rId63" name="Check Box 60">
              <controlPr defaultSize="0" autoFill="0" autoLine="0" autoPict="0">
                <anchor moveWithCells="1">
                  <from>
                    <xdr:col>4</xdr:col>
                    <xdr:colOff>488950</xdr:colOff>
                    <xdr:row>92</xdr:row>
                    <xdr:rowOff>114300</xdr:rowOff>
                  </from>
                  <to>
                    <xdr:col>4</xdr:col>
                    <xdr:colOff>736600</xdr:colOff>
                    <xdr:row>94</xdr:row>
                    <xdr:rowOff>12700</xdr:rowOff>
                  </to>
                </anchor>
              </controlPr>
            </control>
          </mc:Choice>
        </mc:AlternateContent>
        <mc:AlternateContent xmlns:mc="http://schemas.openxmlformats.org/markup-compatibility/2006">
          <mc:Choice Requires="x14">
            <control shapeId="11325" r:id="rId64" name="Check Box 61">
              <controlPr defaultSize="0" autoFill="0" autoLine="0" autoPict="0">
                <anchor moveWithCells="1">
                  <from>
                    <xdr:col>4</xdr:col>
                    <xdr:colOff>488950</xdr:colOff>
                    <xdr:row>96</xdr:row>
                    <xdr:rowOff>12700</xdr:rowOff>
                  </from>
                  <to>
                    <xdr:col>4</xdr:col>
                    <xdr:colOff>736600</xdr:colOff>
                    <xdr:row>97</xdr:row>
                    <xdr:rowOff>88900</xdr:rowOff>
                  </to>
                </anchor>
              </controlPr>
            </control>
          </mc:Choice>
        </mc:AlternateContent>
        <mc:AlternateContent xmlns:mc="http://schemas.openxmlformats.org/markup-compatibility/2006">
          <mc:Choice Requires="x14">
            <control shapeId="11326" r:id="rId65" name="Check Box 62">
              <controlPr defaultSize="0" autoFill="0" autoLine="0" autoPict="0">
                <anchor moveWithCells="1">
                  <from>
                    <xdr:col>4</xdr:col>
                    <xdr:colOff>488950</xdr:colOff>
                    <xdr:row>97</xdr:row>
                    <xdr:rowOff>114300</xdr:rowOff>
                  </from>
                  <to>
                    <xdr:col>4</xdr:col>
                    <xdr:colOff>736600</xdr:colOff>
                    <xdr:row>99</xdr:row>
                    <xdr:rowOff>12700</xdr:rowOff>
                  </to>
                </anchor>
              </controlPr>
            </control>
          </mc:Choice>
        </mc:AlternateContent>
        <mc:AlternateContent xmlns:mc="http://schemas.openxmlformats.org/markup-compatibility/2006">
          <mc:Choice Requires="x14">
            <control shapeId="11327" r:id="rId66" name="Check Box 63">
              <controlPr defaultSize="0" autoFill="0" autoLine="0" autoPict="0">
                <anchor moveWithCells="1">
                  <from>
                    <xdr:col>4</xdr:col>
                    <xdr:colOff>488950</xdr:colOff>
                    <xdr:row>98</xdr:row>
                    <xdr:rowOff>114300</xdr:rowOff>
                  </from>
                  <to>
                    <xdr:col>4</xdr:col>
                    <xdr:colOff>736600</xdr:colOff>
                    <xdr:row>100</xdr:row>
                    <xdr:rowOff>12700</xdr:rowOff>
                  </to>
                </anchor>
              </controlPr>
            </control>
          </mc:Choice>
        </mc:AlternateContent>
        <mc:AlternateContent xmlns:mc="http://schemas.openxmlformats.org/markup-compatibility/2006">
          <mc:Choice Requires="x14">
            <control shapeId="11328" r:id="rId67" name="Check Box 64">
              <controlPr defaultSize="0" autoFill="0" autoLine="0" autoPict="0">
                <anchor moveWithCells="1">
                  <from>
                    <xdr:col>4</xdr:col>
                    <xdr:colOff>488950</xdr:colOff>
                    <xdr:row>99</xdr:row>
                    <xdr:rowOff>114300</xdr:rowOff>
                  </from>
                  <to>
                    <xdr:col>4</xdr:col>
                    <xdr:colOff>736600</xdr:colOff>
                    <xdr:row>101</xdr:row>
                    <xdr:rowOff>12700</xdr:rowOff>
                  </to>
                </anchor>
              </controlPr>
            </control>
          </mc:Choice>
        </mc:AlternateContent>
        <mc:AlternateContent xmlns:mc="http://schemas.openxmlformats.org/markup-compatibility/2006">
          <mc:Choice Requires="x14">
            <control shapeId="11329" r:id="rId68" name="Check Box 65">
              <controlPr defaultSize="0" autoFill="0" autoLine="0" autoPict="0">
                <anchor moveWithCells="1">
                  <from>
                    <xdr:col>4</xdr:col>
                    <xdr:colOff>488950</xdr:colOff>
                    <xdr:row>100</xdr:row>
                    <xdr:rowOff>114300</xdr:rowOff>
                  </from>
                  <to>
                    <xdr:col>4</xdr:col>
                    <xdr:colOff>736600</xdr:colOff>
                    <xdr:row>102</xdr:row>
                    <xdr:rowOff>12700</xdr:rowOff>
                  </to>
                </anchor>
              </controlPr>
            </control>
          </mc:Choice>
        </mc:AlternateContent>
        <mc:AlternateContent xmlns:mc="http://schemas.openxmlformats.org/markup-compatibility/2006">
          <mc:Choice Requires="x14">
            <control shapeId="11330" r:id="rId69" name="Check Box 66">
              <controlPr defaultSize="0" autoFill="0" autoLine="0" autoPict="0">
                <anchor moveWithCells="1">
                  <from>
                    <xdr:col>4</xdr:col>
                    <xdr:colOff>488950</xdr:colOff>
                    <xdr:row>101</xdr:row>
                    <xdr:rowOff>114300</xdr:rowOff>
                  </from>
                  <to>
                    <xdr:col>4</xdr:col>
                    <xdr:colOff>736600</xdr:colOff>
                    <xdr:row>103</xdr:row>
                    <xdr:rowOff>12700</xdr:rowOff>
                  </to>
                </anchor>
              </controlPr>
            </control>
          </mc:Choice>
        </mc:AlternateContent>
        <mc:AlternateContent xmlns:mc="http://schemas.openxmlformats.org/markup-compatibility/2006">
          <mc:Choice Requires="x14">
            <control shapeId="11331" r:id="rId70" name="Check Box 67">
              <controlPr defaultSize="0" autoFill="0" autoLine="0" autoPict="0">
                <anchor moveWithCells="1">
                  <from>
                    <xdr:col>4</xdr:col>
                    <xdr:colOff>488950</xdr:colOff>
                    <xdr:row>115</xdr:row>
                    <xdr:rowOff>12700</xdr:rowOff>
                  </from>
                  <to>
                    <xdr:col>4</xdr:col>
                    <xdr:colOff>736600</xdr:colOff>
                    <xdr:row>116</xdr:row>
                    <xdr:rowOff>88900</xdr:rowOff>
                  </to>
                </anchor>
              </controlPr>
            </control>
          </mc:Choice>
        </mc:AlternateContent>
        <mc:AlternateContent xmlns:mc="http://schemas.openxmlformats.org/markup-compatibility/2006">
          <mc:Choice Requires="x14">
            <control shapeId="11332" r:id="rId71" name="Check Box 68">
              <controlPr defaultSize="0" autoFill="0" autoLine="0" autoPict="0">
                <anchor moveWithCells="1">
                  <from>
                    <xdr:col>4</xdr:col>
                    <xdr:colOff>488950</xdr:colOff>
                    <xdr:row>116</xdr:row>
                    <xdr:rowOff>114300</xdr:rowOff>
                  </from>
                  <to>
                    <xdr:col>4</xdr:col>
                    <xdr:colOff>736600</xdr:colOff>
                    <xdr:row>117</xdr:row>
                    <xdr:rowOff>165100</xdr:rowOff>
                  </to>
                </anchor>
              </controlPr>
            </control>
          </mc:Choice>
        </mc:AlternateContent>
        <mc:AlternateContent xmlns:mc="http://schemas.openxmlformats.org/markup-compatibility/2006">
          <mc:Choice Requires="x14">
            <control shapeId="11333" r:id="rId72" name="Check Box 69">
              <controlPr defaultSize="0" autoFill="0" autoLine="0" autoPict="0">
                <anchor moveWithCells="1">
                  <from>
                    <xdr:col>4</xdr:col>
                    <xdr:colOff>488950</xdr:colOff>
                    <xdr:row>117</xdr:row>
                    <xdr:rowOff>114300</xdr:rowOff>
                  </from>
                  <to>
                    <xdr:col>4</xdr:col>
                    <xdr:colOff>736600</xdr:colOff>
                    <xdr:row>118</xdr:row>
                    <xdr:rowOff>165100</xdr:rowOff>
                  </to>
                </anchor>
              </controlPr>
            </control>
          </mc:Choice>
        </mc:AlternateContent>
        <mc:AlternateContent xmlns:mc="http://schemas.openxmlformats.org/markup-compatibility/2006">
          <mc:Choice Requires="x14">
            <control shapeId="11334" r:id="rId73" name="Check Box 70">
              <controlPr defaultSize="0" autoFill="0" autoLine="0" autoPict="0">
                <anchor moveWithCells="1">
                  <from>
                    <xdr:col>4</xdr:col>
                    <xdr:colOff>488950</xdr:colOff>
                    <xdr:row>118</xdr:row>
                    <xdr:rowOff>114300</xdr:rowOff>
                  </from>
                  <to>
                    <xdr:col>4</xdr:col>
                    <xdr:colOff>736600</xdr:colOff>
                    <xdr:row>120</xdr:row>
                    <xdr:rowOff>0</xdr:rowOff>
                  </to>
                </anchor>
              </controlPr>
            </control>
          </mc:Choice>
        </mc:AlternateContent>
        <mc:AlternateContent xmlns:mc="http://schemas.openxmlformats.org/markup-compatibility/2006">
          <mc:Choice Requires="x14">
            <control shapeId="11335" r:id="rId74" name="Check Box 71">
              <controlPr defaultSize="0" autoFill="0" autoLine="0" autoPict="0">
                <anchor moveWithCells="1">
                  <from>
                    <xdr:col>4</xdr:col>
                    <xdr:colOff>488950</xdr:colOff>
                    <xdr:row>119</xdr:row>
                    <xdr:rowOff>114300</xdr:rowOff>
                  </from>
                  <to>
                    <xdr:col>4</xdr:col>
                    <xdr:colOff>736600</xdr:colOff>
                    <xdr:row>121</xdr:row>
                    <xdr:rowOff>12700</xdr:rowOff>
                  </to>
                </anchor>
              </controlPr>
            </control>
          </mc:Choice>
        </mc:AlternateContent>
        <mc:AlternateContent xmlns:mc="http://schemas.openxmlformats.org/markup-compatibility/2006">
          <mc:Choice Requires="x14">
            <control shapeId="11336" r:id="rId75" name="Check Box 72">
              <controlPr defaultSize="0" autoFill="0" autoLine="0" autoPict="0">
                <anchor moveWithCells="1">
                  <from>
                    <xdr:col>4</xdr:col>
                    <xdr:colOff>488950</xdr:colOff>
                    <xdr:row>120</xdr:row>
                    <xdr:rowOff>114300</xdr:rowOff>
                  </from>
                  <to>
                    <xdr:col>4</xdr:col>
                    <xdr:colOff>736600</xdr:colOff>
                    <xdr:row>122</xdr:row>
                    <xdr:rowOff>12700</xdr:rowOff>
                  </to>
                </anchor>
              </controlPr>
            </control>
          </mc:Choice>
        </mc:AlternateContent>
        <mc:AlternateContent xmlns:mc="http://schemas.openxmlformats.org/markup-compatibility/2006">
          <mc:Choice Requires="x14">
            <control shapeId="11337" r:id="rId76" name="Check Box 73">
              <controlPr defaultSize="0" autoFill="0" autoLine="0" autoPict="0">
                <anchor moveWithCells="1">
                  <from>
                    <xdr:col>4</xdr:col>
                    <xdr:colOff>488950</xdr:colOff>
                    <xdr:row>107</xdr:row>
                    <xdr:rowOff>12700</xdr:rowOff>
                  </from>
                  <to>
                    <xdr:col>4</xdr:col>
                    <xdr:colOff>736600</xdr:colOff>
                    <xdr:row>108</xdr:row>
                    <xdr:rowOff>88900</xdr:rowOff>
                  </to>
                </anchor>
              </controlPr>
            </control>
          </mc:Choice>
        </mc:AlternateContent>
        <mc:AlternateContent xmlns:mc="http://schemas.openxmlformats.org/markup-compatibility/2006">
          <mc:Choice Requires="x14">
            <control shapeId="11338" r:id="rId77" name="Check Box 74">
              <controlPr defaultSize="0" autoFill="0" autoLine="0" autoPict="0">
                <anchor moveWithCells="1">
                  <from>
                    <xdr:col>4</xdr:col>
                    <xdr:colOff>488950</xdr:colOff>
                    <xdr:row>108</xdr:row>
                    <xdr:rowOff>114300</xdr:rowOff>
                  </from>
                  <to>
                    <xdr:col>4</xdr:col>
                    <xdr:colOff>736600</xdr:colOff>
                    <xdr:row>110</xdr:row>
                    <xdr:rowOff>12700</xdr:rowOff>
                  </to>
                </anchor>
              </controlPr>
            </control>
          </mc:Choice>
        </mc:AlternateContent>
        <mc:AlternateContent xmlns:mc="http://schemas.openxmlformats.org/markup-compatibility/2006">
          <mc:Choice Requires="x14">
            <control shapeId="11339" r:id="rId78" name="Check Box 75">
              <controlPr defaultSize="0" autoFill="0" autoLine="0" autoPict="0">
                <anchor moveWithCells="1">
                  <from>
                    <xdr:col>4</xdr:col>
                    <xdr:colOff>488950</xdr:colOff>
                    <xdr:row>109</xdr:row>
                    <xdr:rowOff>114300</xdr:rowOff>
                  </from>
                  <to>
                    <xdr:col>4</xdr:col>
                    <xdr:colOff>736600</xdr:colOff>
                    <xdr:row>111</xdr:row>
                    <xdr:rowOff>12700</xdr:rowOff>
                  </to>
                </anchor>
              </controlPr>
            </control>
          </mc:Choice>
        </mc:AlternateContent>
        <mc:AlternateContent xmlns:mc="http://schemas.openxmlformats.org/markup-compatibility/2006">
          <mc:Choice Requires="x14">
            <control shapeId="11340" r:id="rId79" name="Check Box 76">
              <controlPr defaultSize="0" autoFill="0" autoLine="0" autoPict="0">
                <anchor moveWithCells="1">
                  <from>
                    <xdr:col>4</xdr:col>
                    <xdr:colOff>488950</xdr:colOff>
                    <xdr:row>102</xdr:row>
                    <xdr:rowOff>114300</xdr:rowOff>
                  </from>
                  <to>
                    <xdr:col>4</xdr:col>
                    <xdr:colOff>736600</xdr:colOff>
                    <xdr:row>104</xdr:row>
                    <xdr:rowOff>12700</xdr:rowOff>
                  </to>
                </anchor>
              </controlPr>
            </control>
          </mc:Choice>
        </mc:AlternateContent>
        <mc:AlternateContent xmlns:mc="http://schemas.openxmlformats.org/markup-compatibility/2006">
          <mc:Choice Requires="x14">
            <control shapeId="11341" r:id="rId80" name="Check Box 77">
              <controlPr defaultSize="0" autoFill="0" autoLine="0" autoPict="0">
                <anchor moveWithCells="1">
                  <from>
                    <xdr:col>4</xdr:col>
                    <xdr:colOff>488950</xdr:colOff>
                    <xdr:row>103</xdr:row>
                    <xdr:rowOff>114300</xdr:rowOff>
                  </from>
                  <to>
                    <xdr:col>4</xdr:col>
                    <xdr:colOff>736600</xdr:colOff>
                    <xdr:row>105</xdr:row>
                    <xdr:rowOff>12700</xdr:rowOff>
                  </to>
                </anchor>
              </controlPr>
            </control>
          </mc:Choice>
        </mc:AlternateContent>
        <mc:AlternateContent xmlns:mc="http://schemas.openxmlformats.org/markup-compatibility/2006">
          <mc:Choice Requires="x14">
            <control shapeId="11342" r:id="rId81" name="Check Box 78">
              <controlPr defaultSize="0" autoFill="0" autoLine="0" autoPict="0">
                <anchor moveWithCells="1">
                  <from>
                    <xdr:col>4</xdr:col>
                    <xdr:colOff>488950</xdr:colOff>
                    <xdr:row>83</xdr:row>
                    <xdr:rowOff>114300</xdr:rowOff>
                  </from>
                  <to>
                    <xdr:col>4</xdr:col>
                    <xdr:colOff>736600</xdr:colOff>
                    <xdr:row>85</xdr:row>
                    <xdr:rowOff>12700</xdr:rowOff>
                  </to>
                </anchor>
              </controlPr>
            </control>
          </mc:Choice>
        </mc:AlternateContent>
        <mc:AlternateContent xmlns:mc="http://schemas.openxmlformats.org/markup-compatibility/2006">
          <mc:Choice Requires="x14">
            <control shapeId="11343" r:id="rId82" name="Check Box 79">
              <controlPr defaultSize="0" autoFill="0" autoLine="0" autoPict="0">
                <anchor moveWithCells="1">
                  <from>
                    <xdr:col>4</xdr:col>
                    <xdr:colOff>488950</xdr:colOff>
                    <xdr:row>124</xdr:row>
                    <xdr:rowOff>12700</xdr:rowOff>
                  </from>
                  <to>
                    <xdr:col>4</xdr:col>
                    <xdr:colOff>736600</xdr:colOff>
                    <xdr:row>125</xdr:row>
                    <xdr:rowOff>88900</xdr:rowOff>
                  </to>
                </anchor>
              </controlPr>
            </control>
          </mc:Choice>
        </mc:AlternateContent>
        <mc:AlternateContent xmlns:mc="http://schemas.openxmlformats.org/markup-compatibility/2006">
          <mc:Choice Requires="x14">
            <control shapeId="11344" r:id="rId83" name="Check Box 80">
              <controlPr defaultSize="0" autoFill="0" autoLine="0" autoPict="0">
                <anchor moveWithCells="1">
                  <from>
                    <xdr:col>4</xdr:col>
                    <xdr:colOff>488950</xdr:colOff>
                    <xdr:row>125</xdr:row>
                    <xdr:rowOff>114300</xdr:rowOff>
                  </from>
                  <to>
                    <xdr:col>4</xdr:col>
                    <xdr:colOff>736600</xdr:colOff>
                    <xdr:row>127</xdr:row>
                    <xdr:rowOff>12700</xdr:rowOff>
                  </to>
                </anchor>
              </controlPr>
            </control>
          </mc:Choice>
        </mc:AlternateContent>
        <mc:AlternateContent xmlns:mc="http://schemas.openxmlformats.org/markup-compatibility/2006">
          <mc:Choice Requires="x14">
            <control shapeId="11345" r:id="rId84" name="Check Box 81">
              <controlPr defaultSize="0" autoFill="0" autoLine="0" autoPict="0">
                <anchor moveWithCells="1">
                  <from>
                    <xdr:col>4</xdr:col>
                    <xdr:colOff>488950</xdr:colOff>
                    <xdr:row>126</xdr:row>
                    <xdr:rowOff>114300</xdr:rowOff>
                  </from>
                  <to>
                    <xdr:col>4</xdr:col>
                    <xdr:colOff>736600</xdr:colOff>
                    <xdr:row>128</xdr:row>
                    <xdr:rowOff>12700</xdr:rowOff>
                  </to>
                </anchor>
              </controlPr>
            </control>
          </mc:Choice>
        </mc:AlternateContent>
        <mc:AlternateContent xmlns:mc="http://schemas.openxmlformats.org/markup-compatibility/2006">
          <mc:Choice Requires="x14">
            <control shapeId="11346" r:id="rId85" name="Check Box 82">
              <controlPr defaultSize="0" autoFill="0" autoLine="0" autoPict="0">
                <anchor moveWithCells="1">
                  <from>
                    <xdr:col>4</xdr:col>
                    <xdr:colOff>488950</xdr:colOff>
                    <xdr:row>127</xdr:row>
                    <xdr:rowOff>114300</xdr:rowOff>
                  </from>
                  <to>
                    <xdr:col>4</xdr:col>
                    <xdr:colOff>736600</xdr:colOff>
                    <xdr:row>129</xdr:row>
                    <xdr:rowOff>12700</xdr:rowOff>
                  </to>
                </anchor>
              </controlPr>
            </control>
          </mc:Choice>
        </mc:AlternateContent>
        <mc:AlternateContent xmlns:mc="http://schemas.openxmlformats.org/markup-compatibility/2006">
          <mc:Choice Requires="x14">
            <control shapeId="11347" r:id="rId86" name="Check Box 83">
              <controlPr defaultSize="0" autoFill="0" autoLine="0" autoPict="0">
                <anchor moveWithCells="1">
                  <from>
                    <xdr:col>4</xdr:col>
                    <xdr:colOff>488950</xdr:colOff>
                    <xdr:row>130</xdr:row>
                    <xdr:rowOff>12700</xdr:rowOff>
                  </from>
                  <to>
                    <xdr:col>4</xdr:col>
                    <xdr:colOff>736600</xdr:colOff>
                    <xdr:row>131</xdr:row>
                    <xdr:rowOff>88900</xdr:rowOff>
                  </to>
                </anchor>
              </controlPr>
            </control>
          </mc:Choice>
        </mc:AlternateContent>
        <mc:AlternateContent xmlns:mc="http://schemas.openxmlformats.org/markup-compatibility/2006">
          <mc:Choice Requires="x14">
            <control shapeId="11348" r:id="rId87" name="Check Box 84">
              <controlPr defaultSize="0" autoFill="0" autoLine="0" autoPict="0">
                <anchor moveWithCells="1">
                  <from>
                    <xdr:col>4</xdr:col>
                    <xdr:colOff>488950</xdr:colOff>
                    <xdr:row>131</xdr:row>
                    <xdr:rowOff>114300</xdr:rowOff>
                  </from>
                  <to>
                    <xdr:col>4</xdr:col>
                    <xdr:colOff>736600</xdr:colOff>
                    <xdr:row>133</xdr:row>
                    <xdr:rowOff>12700</xdr:rowOff>
                  </to>
                </anchor>
              </controlPr>
            </control>
          </mc:Choice>
        </mc:AlternateContent>
        <mc:AlternateContent xmlns:mc="http://schemas.openxmlformats.org/markup-compatibility/2006">
          <mc:Choice Requires="x14">
            <control shapeId="11349" r:id="rId88" name="Check Box 85">
              <controlPr defaultSize="0" autoFill="0" autoLine="0" autoPict="0">
                <anchor moveWithCells="1">
                  <from>
                    <xdr:col>4</xdr:col>
                    <xdr:colOff>488950</xdr:colOff>
                    <xdr:row>132</xdr:row>
                    <xdr:rowOff>114300</xdr:rowOff>
                  </from>
                  <to>
                    <xdr:col>4</xdr:col>
                    <xdr:colOff>736600</xdr:colOff>
                    <xdr:row>134</xdr:row>
                    <xdr:rowOff>12700</xdr:rowOff>
                  </to>
                </anchor>
              </controlPr>
            </control>
          </mc:Choice>
        </mc:AlternateContent>
        <mc:AlternateContent xmlns:mc="http://schemas.openxmlformats.org/markup-compatibility/2006">
          <mc:Choice Requires="x14">
            <control shapeId="11350" r:id="rId89" name="Check Box 86">
              <controlPr defaultSize="0" autoFill="0" autoLine="0" autoPict="0">
                <anchor moveWithCells="1">
                  <from>
                    <xdr:col>4</xdr:col>
                    <xdr:colOff>488950</xdr:colOff>
                    <xdr:row>133</xdr:row>
                    <xdr:rowOff>114300</xdr:rowOff>
                  </from>
                  <to>
                    <xdr:col>4</xdr:col>
                    <xdr:colOff>736600</xdr:colOff>
                    <xdr:row>135</xdr:row>
                    <xdr:rowOff>12700</xdr:rowOff>
                  </to>
                </anchor>
              </controlPr>
            </control>
          </mc:Choice>
        </mc:AlternateContent>
        <mc:AlternateContent xmlns:mc="http://schemas.openxmlformats.org/markup-compatibility/2006">
          <mc:Choice Requires="x14">
            <control shapeId="11351" r:id="rId90" name="Check Box 87">
              <controlPr defaultSize="0" autoFill="0" autoLine="0" autoPict="0">
                <anchor moveWithCells="1">
                  <from>
                    <xdr:col>4</xdr:col>
                    <xdr:colOff>488950</xdr:colOff>
                    <xdr:row>137</xdr:row>
                    <xdr:rowOff>12700</xdr:rowOff>
                  </from>
                  <to>
                    <xdr:col>4</xdr:col>
                    <xdr:colOff>736600</xdr:colOff>
                    <xdr:row>138</xdr:row>
                    <xdr:rowOff>88900</xdr:rowOff>
                  </to>
                </anchor>
              </controlPr>
            </control>
          </mc:Choice>
        </mc:AlternateContent>
        <mc:AlternateContent xmlns:mc="http://schemas.openxmlformats.org/markup-compatibility/2006">
          <mc:Choice Requires="x14">
            <control shapeId="11352" r:id="rId91" name="Check Box 88">
              <controlPr defaultSize="0" autoFill="0" autoLine="0" autoPict="0">
                <anchor moveWithCells="1">
                  <from>
                    <xdr:col>4</xdr:col>
                    <xdr:colOff>488950</xdr:colOff>
                    <xdr:row>138</xdr:row>
                    <xdr:rowOff>114300</xdr:rowOff>
                  </from>
                  <to>
                    <xdr:col>4</xdr:col>
                    <xdr:colOff>736600</xdr:colOff>
                    <xdr:row>140</xdr:row>
                    <xdr:rowOff>12700</xdr:rowOff>
                  </to>
                </anchor>
              </controlPr>
            </control>
          </mc:Choice>
        </mc:AlternateContent>
        <mc:AlternateContent xmlns:mc="http://schemas.openxmlformats.org/markup-compatibility/2006">
          <mc:Choice Requires="x14">
            <control shapeId="11353" r:id="rId92" name="Check Box 89">
              <controlPr defaultSize="0" autoFill="0" autoLine="0" autoPict="0">
                <anchor moveWithCells="1">
                  <from>
                    <xdr:col>4</xdr:col>
                    <xdr:colOff>488950</xdr:colOff>
                    <xdr:row>139</xdr:row>
                    <xdr:rowOff>114300</xdr:rowOff>
                  </from>
                  <to>
                    <xdr:col>4</xdr:col>
                    <xdr:colOff>736600</xdr:colOff>
                    <xdr:row>141</xdr:row>
                    <xdr:rowOff>12700</xdr:rowOff>
                  </to>
                </anchor>
              </controlPr>
            </control>
          </mc:Choice>
        </mc:AlternateContent>
        <mc:AlternateContent xmlns:mc="http://schemas.openxmlformats.org/markup-compatibility/2006">
          <mc:Choice Requires="x14">
            <control shapeId="11354" r:id="rId93" name="Check Box 90">
              <controlPr defaultSize="0" autoFill="0" autoLine="0" autoPict="0">
                <anchor moveWithCells="1">
                  <from>
                    <xdr:col>4</xdr:col>
                    <xdr:colOff>488950</xdr:colOff>
                    <xdr:row>140</xdr:row>
                    <xdr:rowOff>114300</xdr:rowOff>
                  </from>
                  <to>
                    <xdr:col>4</xdr:col>
                    <xdr:colOff>736600</xdr:colOff>
                    <xdr:row>142</xdr:row>
                    <xdr:rowOff>12700</xdr:rowOff>
                  </to>
                </anchor>
              </controlPr>
            </control>
          </mc:Choice>
        </mc:AlternateContent>
        <mc:AlternateContent xmlns:mc="http://schemas.openxmlformats.org/markup-compatibility/2006">
          <mc:Choice Requires="x14">
            <control shapeId="11355" r:id="rId94" name="Check Box 91">
              <controlPr defaultSize="0" autoFill="0" autoLine="0" autoPict="0">
                <anchor moveWithCells="1">
                  <from>
                    <xdr:col>4</xdr:col>
                    <xdr:colOff>488950</xdr:colOff>
                    <xdr:row>141</xdr:row>
                    <xdr:rowOff>114300</xdr:rowOff>
                  </from>
                  <to>
                    <xdr:col>4</xdr:col>
                    <xdr:colOff>736600</xdr:colOff>
                    <xdr:row>143</xdr:row>
                    <xdr:rowOff>12700</xdr:rowOff>
                  </to>
                </anchor>
              </controlPr>
            </control>
          </mc:Choice>
        </mc:AlternateContent>
        <mc:AlternateContent xmlns:mc="http://schemas.openxmlformats.org/markup-compatibility/2006">
          <mc:Choice Requires="x14">
            <control shapeId="11356" r:id="rId95" name="Check Box 92">
              <controlPr defaultSize="0" autoFill="0" autoLine="0" autoPict="0">
                <anchor moveWithCells="1">
                  <from>
                    <xdr:col>4</xdr:col>
                    <xdr:colOff>488950</xdr:colOff>
                    <xdr:row>143</xdr:row>
                    <xdr:rowOff>12700</xdr:rowOff>
                  </from>
                  <to>
                    <xdr:col>4</xdr:col>
                    <xdr:colOff>736600</xdr:colOff>
                    <xdr:row>144</xdr:row>
                    <xdr:rowOff>88900</xdr:rowOff>
                  </to>
                </anchor>
              </controlPr>
            </control>
          </mc:Choice>
        </mc:AlternateContent>
        <mc:AlternateContent xmlns:mc="http://schemas.openxmlformats.org/markup-compatibility/2006">
          <mc:Choice Requires="x14">
            <control shapeId="11357" r:id="rId96" name="Check Box 93">
              <controlPr defaultSize="0" autoFill="0" autoLine="0" autoPict="0">
                <anchor moveWithCells="1">
                  <from>
                    <xdr:col>4</xdr:col>
                    <xdr:colOff>488950</xdr:colOff>
                    <xdr:row>144</xdr:row>
                    <xdr:rowOff>114300</xdr:rowOff>
                  </from>
                  <to>
                    <xdr:col>4</xdr:col>
                    <xdr:colOff>736600</xdr:colOff>
                    <xdr:row>146</xdr:row>
                    <xdr:rowOff>12700</xdr:rowOff>
                  </to>
                </anchor>
              </controlPr>
            </control>
          </mc:Choice>
        </mc:AlternateContent>
        <mc:AlternateContent xmlns:mc="http://schemas.openxmlformats.org/markup-compatibility/2006">
          <mc:Choice Requires="x14">
            <control shapeId="11358" r:id="rId97" name="Check Box 94">
              <controlPr defaultSize="0" autoFill="0" autoLine="0" autoPict="0">
                <anchor moveWithCells="1">
                  <from>
                    <xdr:col>4</xdr:col>
                    <xdr:colOff>488950</xdr:colOff>
                    <xdr:row>145</xdr:row>
                    <xdr:rowOff>114300</xdr:rowOff>
                  </from>
                  <to>
                    <xdr:col>4</xdr:col>
                    <xdr:colOff>736600</xdr:colOff>
                    <xdr:row>147</xdr:row>
                    <xdr:rowOff>12700</xdr:rowOff>
                  </to>
                </anchor>
              </controlPr>
            </control>
          </mc:Choice>
        </mc:AlternateContent>
        <mc:AlternateContent xmlns:mc="http://schemas.openxmlformats.org/markup-compatibility/2006">
          <mc:Choice Requires="x14">
            <control shapeId="11359" r:id="rId98" name="Check Box 95">
              <controlPr defaultSize="0" autoFill="0" autoLine="0" autoPict="0">
                <anchor moveWithCells="1">
                  <from>
                    <xdr:col>4</xdr:col>
                    <xdr:colOff>488950</xdr:colOff>
                    <xdr:row>149</xdr:row>
                    <xdr:rowOff>12700</xdr:rowOff>
                  </from>
                  <to>
                    <xdr:col>4</xdr:col>
                    <xdr:colOff>736600</xdr:colOff>
                    <xdr:row>150</xdr:row>
                    <xdr:rowOff>88900</xdr:rowOff>
                  </to>
                </anchor>
              </controlPr>
            </control>
          </mc:Choice>
        </mc:AlternateContent>
        <mc:AlternateContent xmlns:mc="http://schemas.openxmlformats.org/markup-compatibility/2006">
          <mc:Choice Requires="x14">
            <control shapeId="11360" r:id="rId99" name="Check Box 96">
              <controlPr defaultSize="0" autoFill="0" autoLine="0" autoPict="0">
                <anchor moveWithCells="1">
                  <from>
                    <xdr:col>4</xdr:col>
                    <xdr:colOff>488950</xdr:colOff>
                    <xdr:row>150</xdr:row>
                    <xdr:rowOff>114300</xdr:rowOff>
                  </from>
                  <to>
                    <xdr:col>4</xdr:col>
                    <xdr:colOff>736600</xdr:colOff>
                    <xdr:row>152</xdr:row>
                    <xdr:rowOff>12700</xdr:rowOff>
                  </to>
                </anchor>
              </controlPr>
            </control>
          </mc:Choice>
        </mc:AlternateContent>
        <mc:AlternateContent xmlns:mc="http://schemas.openxmlformats.org/markup-compatibility/2006">
          <mc:Choice Requires="x14">
            <control shapeId="11361" r:id="rId100" name="Check Box 97">
              <controlPr defaultSize="0" autoFill="0" autoLine="0" autoPict="0">
                <anchor moveWithCells="1">
                  <from>
                    <xdr:col>4</xdr:col>
                    <xdr:colOff>488950</xdr:colOff>
                    <xdr:row>151</xdr:row>
                    <xdr:rowOff>114300</xdr:rowOff>
                  </from>
                  <to>
                    <xdr:col>4</xdr:col>
                    <xdr:colOff>736600</xdr:colOff>
                    <xdr:row>153</xdr:row>
                    <xdr:rowOff>12700</xdr:rowOff>
                  </to>
                </anchor>
              </controlPr>
            </control>
          </mc:Choice>
        </mc:AlternateContent>
        <mc:AlternateContent xmlns:mc="http://schemas.openxmlformats.org/markup-compatibility/2006">
          <mc:Choice Requires="x14">
            <control shapeId="11362" r:id="rId101" name="Check Box 98">
              <controlPr defaultSize="0" autoFill="0" autoLine="0" autoPict="0">
                <anchor moveWithCells="1">
                  <from>
                    <xdr:col>4</xdr:col>
                    <xdr:colOff>488950</xdr:colOff>
                    <xdr:row>153</xdr:row>
                    <xdr:rowOff>12700</xdr:rowOff>
                  </from>
                  <to>
                    <xdr:col>4</xdr:col>
                    <xdr:colOff>736600</xdr:colOff>
                    <xdr:row>154</xdr:row>
                    <xdr:rowOff>88900</xdr:rowOff>
                  </to>
                </anchor>
              </controlPr>
            </control>
          </mc:Choice>
        </mc:AlternateContent>
        <mc:AlternateContent xmlns:mc="http://schemas.openxmlformats.org/markup-compatibility/2006">
          <mc:Choice Requires="x14">
            <control shapeId="11363" r:id="rId102" name="Check Box 99">
              <controlPr defaultSize="0" autoFill="0" autoLine="0" autoPict="0">
                <anchor moveWithCells="1">
                  <from>
                    <xdr:col>4</xdr:col>
                    <xdr:colOff>488950</xdr:colOff>
                    <xdr:row>154</xdr:row>
                    <xdr:rowOff>114300</xdr:rowOff>
                  </from>
                  <to>
                    <xdr:col>4</xdr:col>
                    <xdr:colOff>736600</xdr:colOff>
                    <xdr:row>156</xdr:row>
                    <xdr:rowOff>12700</xdr:rowOff>
                  </to>
                </anchor>
              </controlPr>
            </control>
          </mc:Choice>
        </mc:AlternateContent>
        <mc:AlternateContent xmlns:mc="http://schemas.openxmlformats.org/markup-compatibility/2006">
          <mc:Choice Requires="x14">
            <control shapeId="11364" r:id="rId103" name="Check Box 100">
              <controlPr defaultSize="0" autoFill="0" autoLine="0" autoPict="0">
                <anchor moveWithCells="1">
                  <from>
                    <xdr:col>4</xdr:col>
                    <xdr:colOff>488950</xdr:colOff>
                    <xdr:row>155</xdr:row>
                    <xdr:rowOff>114300</xdr:rowOff>
                  </from>
                  <to>
                    <xdr:col>4</xdr:col>
                    <xdr:colOff>736600</xdr:colOff>
                    <xdr:row>157</xdr:row>
                    <xdr:rowOff>12700</xdr:rowOff>
                  </to>
                </anchor>
              </controlPr>
            </control>
          </mc:Choice>
        </mc:AlternateContent>
        <mc:AlternateContent xmlns:mc="http://schemas.openxmlformats.org/markup-compatibility/2006">
          <mc:Choice Requires="x14">
            <control shapeId="11365" r:id="rId104" name="Check Box 101">
              <controlPr defaultSize="0" autoFill="0" autoLine="0" autoPict="0">
                <anchor moveWithCells="1">
                  <from>
                    <xdr:col>4</xdr:col>
                    <xdr:colOff>488950</xdr:colOff>
                    <xdr:row>156</xdr:row>
                    <xdr:rowOff>114300</xdr:rowOff>
                  </from>
                  <to>
                    <xdr:col>4</xdr:col>
                    <xdr:colOff>736600</xdr:colOff>
                    <xdr:row>158</xdr:row>
                    <xdr:rowOff>12700</xdr:rowOff>
                  </to>
                </anchor>
              </controlPr>
            </control>
          </mc:Choice>
        </mc:AlternateContent>
        <mc:AlternateContent xmlns:mc="http://schemas.openxmlformats.org/markup-compatibility/2006">
          <mc:Choice Requires="x14">
            <control shapeId="11366" r:id="rId105" name="Check Box 102">
              <controlPr defaultSize="0" autoFill="0" autoLine="0" autoPict="0">
                <anchor moveWithCells="1">
                  <from>
                    <xdr:col>4</xdr:col>
                    <xdr:colOff>488950</xdr:colOff>
                    <xdr:row>157</xdr:row>
                    <xdr:rowOff>114300</xdr:rowOff>
                  </from>
                  <to>
                    <xdr:col>4</xdr:col>
                    <xdr:colOff>736600</xdr:colOff>
                    <xdr:row>159</xdr:row>
                    <xdr:rowOff>12700</xdr:rowOff>
                  </to>
                </anchor>
              </controlPr>
            </control>
          </mc:Choice>
        </mc:AlternateContent>
        <mc:AlternateContent xmlns:mc="http://schemas.openxmlformats.org/markup-compatibility/2006">
          <mc:Choice Requires="x14">
            <control shapeId="11367" r:id="rId106" name="Check Box 103">
              <controlPr defaultSize="0" autoFill="0" autoLine="0" autoPict="0">
                <anchor moveWithCells="1">
                  <from>
                    <xdr:col>4</xdr:col>
                    <xdr:colOff>488950</xdr:colOff>
                    <xdr:row>158</xdr:row>
                    <xdr:rowOff>114300</xdr:rowOff>
                  </from>
                  <to>
                    <xdr:col>4</xdr:col>
                    <xdr:colOff>736600</xdr:colOff>
                    <xdr:row>160</xdr:row>
                    <xdr:rowOff>12700</xdr:rowOff>
                  </to>
                </anchor>
              </controlPr>
            </control>
          </mc:Choice>
        </mc:AlternateContent>
        <mc:AlternateContent xmlns:mc="http://schemas.openxmlformats.org/markup-compatibility/2006">
          <mc:Choice Requires="x14">
            <control shapeId="11368" r:id="rId107" name="Check Box 104">
              <controlPr defaultSize="0" autoFill="0" autoLine="0" autoPict="0">
                <anchor moveWithCells="1">
                  <from>
                    <xdr:col>4</xdr:col>
                    <xdr:colOff>488950</xdr:colOff>
                    <xdr:row>160</xdr:row>
                    <xdr:rowOff>12700</xdr:rowOff>
                  </from>
                  <to>
                    <xdr:col>4</xdr:col>
                    <xdr:colOff>736600</xdr:colOff>
                    <xdr:row>161</xdr:row>
                    <xdr:rowOff>88900</xdr:rowOff>
                  </to>
                </anchor>
              </controlPr>
            </control>
          </mc:Choice>
        </mc:AlternateContent>
        <mc:AlternateContent xmlns:mc="http://schemas.openxmlformats.org/markup-compatibility/2006">
          <mc:Choice Requires="x14">
            <control shapeId="11369" r:id="rId108" name="Check Box 105">
              <controlPr defaultSize="0" autoFill="0" autoLine="0" autoPict="0">
                <anchor moveWithCells="1">
                  <from>
                    <xdr:col>4</xdr:col>
                    <xdr:colOff>488950</xdr:colOff>
                    <xdr:row>161</xdr:row>
                    <xdr:rowOff>114300</xdr:rowOff>
                  </from>
                  <to>
                    <xdr:col>4</xdr:col>
                    <xdr:colOff>736600</xdr:colOff>
                    <xdr:row>163</xdr:row>
                    <xdr:rowOff>12700</xdr:rowOff>
                  </to>
                </anchor>
              </controlPr>
            </control>
          </mc:Choice>
        </mc:AlternateContent>
        <mc:AlternateContent xmlns:mc="http://schemas.openxmlformats.org/markup-compatibility/2006">
          <mc:Choice Requires="x14">
            <control shapeId="11370" r:id="rId109" name="Check Box 106">
              <controlPr defaultSize="0" autoFill="0" autoLine="0" autoPict="0">
                <anchor moveWithCells="1">
                  <from>
                    <xdr:col>4</xdr:col>
                    <xdr:colOff>488950</xdr:colOff>
                    <xdr:row>162</xdr:row>
                    <xdr:rowOff>114300</xdr:rowOff>
                  </from>
                  <to>
                    <xdr:col>4</xdr:col>
                    <xdr:colOff>736600</xdr:colOff>
                    <xdr:row>164</xdr:row>
                    <xdr:rowOff>12700</xdr:rowOff>
                  </to>
                </anchor>
              </controlPr>
            </control>
          </mc:Choice>
        </mc:AlternateContent>
        <mc:AlternateContent xmlns:mc="http://schemas.openxmlformats.org/markup-compatibility/2006">
          <mc:Choice Requires="x14">
            <control shapeId="11371" r:id="rId110" name="Check Box 107">
              <controlPr defaultSize="0" autoFill="0" autoLine="0" autoPict="0">
                <anchor moveWithCells="1">
                  <from>
                    <xdr:col>4</xdr:col>
                    <xdr:colOff>488950</xdr:colOff>
                    <xdr:row>166</xdr:row>
                    <xdr:rowOff>12700</xdr:rowOff>
                  </from>
                  <to>
                    <xdr:col>4</xdr:col>
                    <xdr:colOff>736600</xdr:colOff>
                    <xdr:row>167</xdr:row>
                    <xdr:rowOff>88900</xdr:rowOff>
                  </to>
                </anchor>
              </controlPr>
            </control>
          </mc:Choice>
        </mc:AlternateContent>
        <mc:AlternateContent xmlns:mc="http://schemas.openxmlformats.org/markup-compatibility/2006">
          <mc:Choice Requires="x14">
            <control shapeId="11372" r:id="rId111" name="Check Box 108">
              <controlPr defaultSize="0" autoFill="0" autoLine="0" autoPict="0">
                <anchor moveWithCells="1">
                  <from>
                    <xdr:col>4</xdr:col>
                    <xdr:colOff>488950</xdr:colOff>
                    <xdr:row>167</xdr:row>
                    <xdr:rowOff>114300</xdr:rowOff>
                  </from>
                  <to>
                    <xdr:col>4</xdr:col>
                    <xdr:colOff>736600</xdr:colOff>
                    <xdr:row>169</xdr:row>
                    <xdr:rowOff>12700</xdr:rowOff>
                  </to>
                </anchor>
              </controlPr>
            </control>
          </mc:Choice>
        </mc:AlternateContent>
        <mc:AlternateContent xmlns:mc="http://schemas.openxmlformats.org/markup-compatibility/2006">
          <mc:Choice Requires="x14">
            <control shapeId="11373" r:id="rId112" name="Check Box 109">
              <controlPr defaultSize="0" autoFill="0" autoLine="0" autoPict="0">
                <anchor moveWithCells="1">
                  <from>
                    <xdr:col>4</xdr:col>
                    <xdr:colOff>488950</xdr:colOff>
                    <xdr:row>171</xdr:row>
                    <xdr:rowOff>12700</xdr:rowOff>
                  </from>
                  <to>
                    <xdr:col>4</xdr:col>
                    <xdr:colOff>736600</xdr:colOff>
                    <xdr:row>172</xdr:row>
                    <xdr:rowOff>88900</xdr:rowOff>
                  </to>
                </anchor>
              </controlPr>
            </control>
          </mc:Choice>
        </mc:AlternateContent>
        <mc:AlternateContent xmlns:mc="http://schemas.openxmlformats.org/markup-compatibility/2006">
          <mc:Choice Requires="x14">
            <control shapeId="11374" r:id="rId113" name="Check Box 110">
              <controlPr defaultSize="0" autoFill="0" autoLine="0" autoPict="0">
                <anchor moveWithCells="1">
                  <from>
                    <xdr:col>4</xdr:col>
                    <xdr:colOff>488950</xdr:colOff>
                    <xdr:row>172</xdr:row>
                    <xdr:rowOff>114300</xdr:rowOff>
                  </from>
                  <to>
                    <xdr:col>4</xdr:col>
                    <xdr:colOff>736600</xdr:colOff>
                    <xdr:row>174</xdr:row>
                    <xdr:rowOff>12700</xdr:rowOff>
                  </to>
                </anchor>
              </controlPr>
            </control>
          </mc:Choice>
        </mc:AlternateContent>
        <mc:AlternateContent xmlns:mc="http://schemas.openxmlformats.org/markup-compatibility/2006">
          <mc:Choice Requires="x14">
            <control shapeId="11375" r:id="rId114" name="Check Box 111">
              <controlPr defaultSize="0" autoFill="0" autoLine="0" autoPict="0">
                <anchor moveWithCells="1">
                  <from>
                    <xdr:col>4</xdr:col>
                    <xdr:colOff>488950</xdr:colOff>
                    <xdr:row>173</xdr:row>
                    <xdr:rowOff>114300</xdr:rowOff>
                  </from>
                  <to>
                    <xdr:col>4</xdr:col>
                    <xdr:colOff>736600</xdr:colOff>
                    <xdr:row>175</xdr:row>
                    <xdr:rowOff>12700</xdr:rowOff>
                  </to>
                </anchor>
              </controlPr>
            </control>
          </mc:Choice>
        </mc:AlternateContent>
        <mc:AlternateContent xmlns:mc="http://schemas.openxmlformats.org/markup-compatibility/2006">
          <mc:Choice Requires="x14">
            <control shapeId="11376" r:id="rId115" name="Check Box 112">
              <controlPr defaultSize="0" autoFill="0" autoLine="0" autoPict="0">
                <anchor moveWithCells="1">
                  <from>
                    <xdr:col>4</xdr:col>
                    <xdr:colOff>488950</xdr:colOff>
                    <xdr:row>174</xdr:row>
                    <xdr:rowOff>114300</xdr:rowOff>
                  </from>
                  <to>
                    <xdr:col>4</xdr:col>
                    <xdr:colOff>736600</xdr:colOff>
                    <xdr:row>176</xdr:row>
                    <xdr:rowOff>12700</xdr:rowOff>
                  </to>
                </anchor>
              </controlPr>
            </control>
          </mc:Choice>
        </mc:AlternateContent>
        <mc:AlternateContent xmlns:mc="http://schemas.openxmlformats.org/markup-compatibility/2006">
          <mc:Choice Requires="x14">
            <control shapeId="11377" r:id="rId116" name="Check Box 113">
              <controlPr defaultSize="0" autoFill="0" autoLine="0" autoPict="0">
                <anchor moveWithCells="1">
                  <from>
                    <xdr:col>4</xdr:col>
                    <xdr:colOff>488950</xdr:colOff>
                    <xdr:row>175</xdr:row>
                    <xdr:rowOff>114300</xdr:rowOff>
                  </from>
                  <to>
                    <xdr:col>4</xdr:col>
                    <xdr:colOff>736600</xdr:colOff>
                    <xdr:row>177</xdr:row>
                    <xdr:rowOff>12700</xdr:rowOff>
                  </to>
                </anchor>
              </controlPr>
            </control>
          </mc:Choice>
        </mc:AlternateContent>
        <mc:AlternateContent xmlns:mc="http://schemas.openxmlformats.org/markup-compatibility/2006">
          <mc:Choice Requires="x14">
            <control shapeId="11378" r:id="rId117" name="Check Box 114">
              <controlPr defaultSize="0" autoFill="0" autoLine="0" autoPict="0">
                <anchor moveWithCells="1">
                  <from>
                    <xdr:col>4</xdr:col>
                    <xdr:colOff>488950</xdr:colOff>
                    <xdr:row>176</xdr:row>
                    <xdr:rowOff>114300</xdr:rowOff>
                  </from>
                  <to>
                    <xdr:col>4</xdr:col>
                    <xdr:colOff>736600</xdr:colOff>
                    <xdr:row>178</xdr:row>
                    <xdr:rowOff>12700</xdr:rowOff>
                  </to>
                </anchor>
              </controlPr>
            </control>
          </mc:Choice>
        </mc:AlternateContent>
        <mc:AlternateContent xmlns:mc="http://schemas.openxmlformats.org/markup-compatibility/2006">
          <mc:Choice Requires="x14">
            <control shapeId="11379" r:id="rId118" name="Check Box 115">
              <controlPr defaultSize="0" autoFill="0" autoLine="0" autoPict="0">
                <anchor moveWithCells="1">
                  <from>
                    <xdr:col>4</xdr:col>
                    <xdr:colOff>488950</xdr:colOff>
                    <xdr:row>180</xdr:row>
                    <xdr:rowOff>12700</xdr:rowOff>
                  </from>
                  <to>
                    <xdr:col>4</xdr:col>
                    <xdr:colOff>736600</xdr:colOff>
                    <xdr:row>181</xdr:row>
                    <xdr:rowOff>88900</xdr:rowOff>
                  </to>
                </anchor>
              </controlPr>
            </control>
          </mc:Choice>
        </mc:AlternateContent>
        <mc:AlternateContent xmlns:mc="http://schemas.openxmlformats.org/markup-compatibility/2006">
          <mc:Choice Requires="x14">
            <control shapeId="11380" r:id="rId119" name="Check Box 116">
              <controlPr defaultSize="0" autoFill="0" autoLine="0" autoPict="0">
                <anchor moveWithCells="1">
                  <from>
                    <xdr:col>4</xdr:col>
                    <xdr:colOff>488950</xdr:colOff>
                    <xdr:row>181</xdr:row>
                    <xdr:rowOff>114300</xdr:rowOff>
                  </from>
                  <to>
                    <xdr:col>4</xdr:col>
                    <xdr:colOff>736600</xdr:colOff>
                    <xdr:row>183</xdr:row>
                    <xdr:rowOff>12700</xdr:rowOff>
                  </to>
                </anchor>
              </controlPr>
            </control>
          </mc:Choice>
        </mc:AlternateContent>
        <mc:AlternateContent xmlns:mc="http://schemas.openxmlformats.org/markup-compatibility/2006">
          <mc:Choice Requires="x14">
            <control shapeId="11381" r:id="rId120" name="Check Box 117">
              <controlPr defaultSize="0" autoFill="0" autoLine="0" autoPict="0">
                <anchor moveWithCells="1">
                  <from>
                    <xdr:col>4</xdr:col>
                    <xdr:colOff>488950</xdr:colOff>
                    <xdr:row>182</xdr:row>
                    <xdr:rowOff>114300</xdr:rowOff>
                  </from>
                  <to>
                    <xdr:col>4</xdr:col>
                    <xdr:colOff>736600</xdr:colOff>
                    <xdr:row>184</xdr:row>
                    <xdr:rowOff>12700</xdr:rowOff>
                  </to>
                </anchor>
              </controlPr>
            </control>
          </mc:Choice>
        </mc:AlternateContent>
        <mc:AlternateContent xmlns:mc="http://schemas.openxmlformats.org/markup-compatibility/2006">
          <mc:Choice Requires="x14">
            <control shapeId="11382" r:id="rId121" name="Check Box 118">
              <controlPr defaultSize="0" autoFill="0" autoLine="0" autoPict="0">
                <anchor moveWithCells="1">
                  <from>
                    <xdr:col>4</xdr:col>
                    <xdr:colOff>488950</xdr:colOff>
                    <xdr:row>183</xdr:row>
                    <xdr:rowOff>114300</xdr:rowOff>
                  </from>
                  <to>
                    <xdr:col>4</xdr:col>
                    <xdr:colOff>736600</xdr:colOff>
                    <xdr:row>185</xdr:row>
                    <xdr:rowOff>12700</xdr:rowOff>
                  </to>
                </anchor>
              </controlPr>
            </control>
          </mc:Choice>
        </mc:AlternateContent>
        <mc:AlternateContent xmlns:mc="http://schemas.openxmlformats.org/markup-compatibility/2006">
          <mc:Choice Requires="x14">
            <control shapeId="11383" r:id="rId122" name="Check Box 119">
              <controlPr defaultSize="0" autoFill="0" autoLine="0" autoPict="0">
                <anchor moveWithCells="1">
                  <from>
                    <xdr:col>4</xdr:col>
                    <xdr:colOff>488950</xdr:colOff>
                    <xdr:row>187</xdr:row>
                    <xdr:rowOff>12700</xdr:rowOff>
                  </from>
                  <to>
                    <xdr:col>4</xdr:col>
                    <xdr:colOff>736600</xdr:colOff>
                    <xdr:row>188</xdr:row>
                    <xdr:rowOff>88900</xdr:rowOff>
                  </to>
                </anchor>
              </controlPr>
            </control>
          </mc:Choice>
        </mc:AlternateContent>
        <mc:AlternateContent xmlns:mc="http://schemas.openxmlformats.org/markup-compatibility/2006">
          <mc:Choice Requires="x14">
            <control shapeId="11384" r:id="rId123" name="Check Box 120">
              <controlPr defaultSize="0" autoFill="0" autoLine="0" autoPict="0">
                <anchor moveWithCells="1">
                  <from>
                    <xdr:col>4</xdr:col>
                    <xdr:colOff>488950</xdr:colOff>
                    <xdr:row>188</xdr:row>
                    <xdr:rowOff>114300</xdr:rowOff>
                  </from>
                  <to>
                    <xdr:col>4</xdr:col>
                    <xdr:colOff>736600</xdr:colOff>
                    <xdr:row>190</xdr:row>
                    <xdr:rowOff>12700</xdr:rowOff>
                  </to>
                </anchor>
              </controlPr>
            </control>
          </mc:Choice>
        </mc:AlternateContent>
        <mc:AlternateContent xmlns:mc="http://schemas.openxmlformats.org/markup-compatibility/2006">
          <mc:Choice Requires="x14">
            <control shapeId="11385" r:id="rId124" name="Check Box 121">
              <controlPr defaultSize="0" autoFill="0" autoLine="0" autoPict="0">
                <anchor moveWithCells="1">
                  <from>
                    <xdr:col>4</xdr:col>
                    <xdr:colOff>488950</xdr:colOff>
                    <xdr:row>189</xdr:row>
                    <xdr:rowOff>114300</xdr:rowOff>
                  </from>
                  <to>
                    <xdr:col>4</xdr:col>
                    <xdr:colOff>736600</xdr:colOff>
                    <xdr:row>191</xdr:row>
                    <xdr:rowOff>12700</xdr:rowOff>
                  </to>
                </anchor>
              </controlPr>
            </control>
          </mc:Choice>
        </mc:AlternateContent>
        <mc:AlternateContent xmlns:mc="http://schemas.openxmlformats.org/markup-compatibility/2006">
          <mc:Choice Requires="x14">
            <control shapeId="11386" r:id="rId125" name="Check Box 122">
              <controlPr defaultSize="0" autoFill="0" autoLine="0" autoPict="0">
                <anchor moveWithCells="1">
                  <from>
                    <xdr:col>4</xdr:col>
                    <xdr:colOff>488950</xdr:colOff>
                    <xdr:row>193</xdr:row>
                    <xdr:rowOff>12700</xdr:rowOff>
                  </from>
                  <to>
                    <xdr:col>4</xdr:col>
                    <xdr:colOff>736600</xdr:colOff>
                    <xdr:row>194</xdr:row>
                    <xdr:rowOff>88900</xdr:rowOff>
                  </to>
                </anchor>
              </controlPr>
            </control>
          </mc:Choice>
        </mc:AlternateContent>
        <mc:AlternateContent xmlns:mc="http://schemas.openxmlformats.org/markup-compatibility/2006">
          <mc:Choice Requires="x14">
            <control shapeId="11387" r:id="rId126" name="Check Box 123">
              <controlPr defaultSize="0" autoFill="0" autoLine="0" autoPict="0">
                <anchor moveWithCells="1">
                  <from>
                    <xdr:col>4</xdr:col>
                    <xdr:colOff>488950</xdr:colOff>
                    <xdr:row>194</xdr:row>
                    <xdr:rowOff>114300</xdr:rowOff>
                  </from>
                  <to>
                    <xdr:col>4</xdr:col>
                    <xdr:colOff>736600</xdr:colOff>
                    <xdr:row>196</xdr:row>
                    <xdr:rowOff>12700</xdr:rowOff>
                  </to>
                </anchor>
              </controlPr>
            </control>
          </mc:Choice>
        </mc:AlternateContent>
        <mc:AlternateContent xmlns:mc="http://schemas.openxmlformats.org/markup-compatibility/2006">
          <mc:Choice Requires="x14">
            <control shapeId="11388" r:id="rId127" name="Check Box 124">
              <controlPr defaultSize="0" autoFill="0" autoLine="0" autoPict="0">
                <anchor moveWithCells="1">
                  <from>
                    <xdr:col>4</xdr:col>
                    <xdr:colOff>488950</xdr:colOff>
                    <xdr:row>195</xdr:row>
                    <xdr:rowOff>114300</xdr:rowOff>
                  </from>
                  <to>
                    <xdr:col>4</xdr:col>
                    <xdr:colOff>736600</xdr:colOff>
                    <xdr:row>197</xdr:row>
                    <xdr:rowOff>12700</xdr:rowOff>
                  </to>
                </anchor>
              </controlPr>
            </control>
          </mc:Choice>
        </mc:AlternateContent>
        <mc:AlternateContent xmlns:mc="http://schemas.openxmlformats.org/markup-compatibility/2006">
          <mc:Choice Requires="x14">
            <control shapeId="11389" r:id="rId128" name="Check Box 125">
              <controlPr defaultSize="0" autoFill="0" autoLine="0" autoPict="0">
                <anchor moveWithCells="1">
                  <from>
                    <xdr:col>4</xdr:col>
                    <xdr:colOff>488950</xdr:colOff>
                    <xdr:row>199</xdr:row>
                    <xdr:rowOff>12700</xdr:rowOff>
                  </from>
                  <to>
                    <xdr:col>4</xdr:col>
                    <xdr:colOff>736600</xdr:colOff>
                    <xdr:row>200</xdr:row>
                    <xdr:rowOff>88900</xdr:rowOff>
                  </to>
                </anchor>
              </controlPr>
            </control>
          </mc:Choice>
        </mc:AlternateContent>
        <mc:AlternateContent xmlns:mc="http://schemas.openxmlformats.org/markup-compatibility/2006">
          <mc:Choice Requires="x14">
            <control shapeId="11390" r:id="rId129" name="Check Box 126">
              <controlPr defaultSize="0" autoFill="0" autoLine="0" autoPict="0">
                <anchor moveWithCells="1">
                  <from>
                    <xdr:col>4</xdr:col>
                    <xdr:colOff>488950</xdr:colOff>
                    <xdr:row>200</xdr:row>
                    <xdr:rowOff>114300</xdr:rowOff>
                  </from>
                  <to>
                    <xdr:col>4</xdr:col>
                    <xdr:colOff>736600</xdr:colOff>
                    <xdr:row>202</xdr:row>
                    <xdr:rowOff>12700</xdr:rowOff>
                  </to>
                </anchor>
              </controlPr>
            </control>
          </mc:Choice>
        </mc:AlternateContent>
        <mc:AlternateContent xmlns:mc="http://schemas.openxmlformats.org/markup-compatibility/2006">
          <mc:Choice Requires="x14">
            <control shapeId="11391" r:id="rId130" name="Check Box 127">
              <controlPr defaultSize="0" autoFill="0" autoLine="0" autoPict="0">
                <anchor moveWithCells="1">
                  <from>
                    <xdr:col>4</xdr:col>
                    <xdr:colOff>488950</xdr:colOff>
                    <xdr:row>201</xdr:row>
                    <xdr:rowOff>114300</xdr:rowOff>
                  </from>
                  <to>
                    <xdr:col>4</xdr:col>
                    <xdr:colOff>736600</xdr:colOff>
                    <xdr:row>203</xdr:row>
                    <xdr:rowOff>12700</xdr:rowOff>
                  </to>
                </anchor>
              </controlPr>
            </control>
          </mc:Choice>
        </mc:AlternateContent>
        <mc:AlternateContent xmlns:mc="http://schemas.openxmlformats.org/markup-compatibility/2006">
          <mc:Choice Requires="x14">
            <control shapeId="11392" r:id="rId131" name="Check Box 128">
              <controlPr defaultSize="0" autoFill="0" autoLine="0" autoPict="0">
                <anchor moveWithCells="1">
                  <from>
                    <xdr:col>4</xdr:col>
                    <xdr:colOff>488950</xdr:colOff>
                    <xdr:row>202</xdr:row>
                    <xdr:rowOff>114300</xdr:rowOff>
                  </from>
                  <to>
                    <xdr:col>4</xdr:col>
                    <xdr:colOff>736600</xdr:colOff>
                    <xdr:row>204</xdr:row>
                    <xdr:rowOff>12700</xdr:rowOff>
                  </to>
                </anchor>
              </controlPr>
            </control>
          </mc:Choice>
        </mc:AlternateContent>
        <mc:AlternateContent xmlns:mc="http://schemas.openxmlformats.org/markup-compatibility/2006">
          <mc:Choice Requires="x14">
            <control shapeId="11393" r:id="rId132" name="Check Box 129">
              <controlPr defaultSize="0" autoFill="0" autoLine="0" autoPict="0">
                <anchor moveWithCells="1">
                  <from>
                    <xdr:col>4</xdr:col>
                    <xdr:colOff>488950</xdr:colOff>
                    <xdr:row>203</xdr:row>
                    <xdr:rowOff>114300</xdr:rowOff>
                  </from>
                  <to>
                    <xdr:col>4</xdr:col>
                    <xdr:colOff>736600</xdr:colOff>
                    <xdr:row>205</xdr:row>
                    <xdr:rowOff>12700</xdr:rowOff>
                  </to>
                </anchor>
              </controlPr>
            </control>
          </mc:Choice>
        </mc:AlternateContent>
        <mc:AlternateContent xmlns:mc="http://schemas.openxmlformats.org/markup-compatibility/2006">
          <mc:Choice Requires="x14">
            <control shapeId="11394" r:id="rId133" name="Check Box 130">
              <controlPr defaultSize="0" autoFill="0" autoLine="0" autoPict="0">
                <anchor moveWithCells="1">
                  <from>
                    <xdr:col>4</xdr:col>
                    <xdr:colOff>488950</xdr:colOff>
                    <xdr:row>207</xdr:row>
                    <xdr:rowOff>12700</xdr:rowOff>
                  </from>
                  <to>
                    <xdr:col>4</xdr:col>
                    <xdr:colOff>736600</xdr:colOff>
                    <xdr:row>208</xdr:row>
                    <xdr:rowOff>88900</xdr:rowOff>
                  </to>
                </anchor>
              </controlPr>
            </control>
          </mc:Choice>
        </mc:AlternateContent>
        <mc:AlternateContent xmlns:mc="http://schemas.openxmlformats.org/markup-compatibility/2006">
          <mc:Choice Requires="x14">
            <control shapeId="11395" r:id="rId134" name="Check Box 131">
              <controlPr defaultSize="0" autoFill="0" autoLine="0" autoPict="0">
                <anchor moveWithCells="1">
                  <from>
                    <xdr:col>4</xdr:col>
                    <xdr:colOff>488950</xdr:colOff>
                    <xdr:row>208</xdr:row>
                    <xdr:rowOff>114300</xdr:rowOff>
                  </from>
                  <to>
                    <xdr:col>4</xdr:col>
                    <xdr:colOff>736600</xdr:colOff>
                    <xdr:row>210</xdr:row>
                    <xdr:rowOff>12700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C1:M10"/>
  <sheetViews>
    <sheetView topLeftCell="B1" workbookViewId="0">
      <selection activeCell="L14" sqref="L14"/>
    </sheetView>
  </sheetViews>
  <sheetFormatPr defaultRowHeight="14.5"/>
  <cols>
    <col min="1" max="1" width="0" hidden="1" customWidth="1"/>
    <col min="2" max="2" width="1.7265625" customWidth="1"/>
    <col min="3" max="3" width="20.26953125" customWidth="1"/>
    <col min="5" max="5" width="24.81640625" customWidth="1"/>
    <col min="6" max="6" width="9.453125" customWidth="1"/>
    <col min="7" max="7" width="1.7265625" customWidth="1"/>
    <col min="8" max="8" width="9.453125" customWidth="1"/>
    <col min="9" max="9" width="1.7265625" customWidth="1"/>
    <col min="10" max="10" width="9.453125" customWidth="1"/>
    <col min="11" max="11" width="1.7265625" customWidth="1"/>
    <col min="12" max="13" width="9.453125" customWidth="1"/>
    <col min="14" max="14" width="1.7265625" customWidth="1"/>
  </cols>
  <sheetData>
    <row r="1" spans="3:13" ht="24.75" customHeight="1">
      <c r="C1" s="405" t="s">
        <v>15</v>
      </c>
      <c r="D1" s="406"/>
      <c r="E1" s="407" t="s">
        <v>36</v>
      </c>
      <c r="F1" s="408"/>
      <c r="G1" s="408"/>
      <c r="H1" s="408"/>
      <c r="I1" s="408"/>
      <c r="J1" s="731"/>
      <c r="K1" s="731"/>
      <c r="L1" s="731"/>
      <c r="M1" s="732"/>
    </row>
    <row r="2" spans="3:13" ht="25.5" customHeight="1">
      <c r="C2" s="633" t="s">
        <v>854</v>
      </c>
      <c r="D2" s="633"/>
      <c r="E2" s="633"/>
      <c r="F2" s="633"/>
      <c r="G2" s="633"/>
      <c r="H2" s="633"/>
      <c r="I2" s="633"/>
      <c r="J2" s="633"/>
      <c r="K2" s="633"/>
      <c r="L2" s="633"/>
      <c r="M2" s="733"/>
    </row>
    <row r="3" spans="3:13" ht="36.4" customHeight="1">
      <c r="C3" s="571" t="s">
        <v>855</v>
      </c>
      <c r="D3" s="571"/>
      <c r="E3" s="571"/>
      <c r="F3" s="571"/>
      <c r="G3" s="571"/>
      <c r="H3" s="571"/>
      <c r="I3" s="729"/>
      <c r="J3" s="729"/>
      <c r="K3" s="729"/>
      <c r="L3" s="729"/>
      <c r="M3" s="730"/>
    </row>
    <row r="4" spans="3:13" ht="37.5" customHeight="1">
      <c r="C4" s="409" t="s">
        <v>856</v>
      </c>
      <c r="D4" s="410" t="s">
        <v>857</v>
      </c>
      <c r="E4" s="411"/>
      <c r="F4" s="412" t="s">
        <v>858</v>
      </c>
      <c r="G4" s="412"/>
      <c r="H4" s="412" t="s">
        <v>859</v>
      </c>
      <c r="I4" s="412"/>
      <c r="J4" s="412" t="s">
        <v>860</v>
      </c>
      <c r="K4" s="412"/>
      <c r="L4" s="412" t="s">
        <v>861</v>
      </c>
      <c r="M4" s="413" t="s">
        <v>862</v>
      </c>
    </row>
    <row r="5" spans="3:13" ht="4.5" customHeight="1">
      <c r="C5" s="140"/>
      <c r="D5" s="414"/>
      <c r="E5" s="415"/>
      <c r="F5" s="416"/>
      <c r="G5" s="416"/>
      <c r="H5" s="416"/>
      <c r="I5" s="416"/>
      <c r="J5" s="416"/>
      <c r="K5" s="416"/>
      <c r="L5" s="416"/>
      <c r="M5" s="734" t="str">
        <f>IF(SUM(F6:L6)=0,"  ",SUM(F9:L9)/(SUM(F6:L6)/4)*100000)</f>
        <v xml:space="preserve">  </v>
      </c>
    </row>
    <row r="6" spans="3:13" ht="40.9" customHeight="1" thickBot="1">
      <c r="C6" s="737" t="s">
        <v>863</v>
      </c>
      <c r="D6" s="417"/>
      <c r="E6" s="425" t="s">
        <v>864</v>
      </c>
      <c r="F6" s="419"/>
      <c r="G6" s="420"/>
      <c r="H6" s="419"/>
      <c r="I6" s="420"/>
      <c r="J6" s="419"/>
      <c r="K6" s="420"/>
      <c r="L6" s="419"/>
      <c r="M6" s="735"/>
    </row>
    <row r="7" spans="3:13" ht="4.5" customHeight="1">
      <c r="C7" s="738"/>
      <c r="D7" s="417"/>
      <c r="E7" s="421"/>
      <c r="F7" s="422"/>
      <c r="G7" s="422"/>
      <c r="H7" s="422"/>
      <c r="I7" s="422"/>
      <c r="J7" s="422"/>
      <c r="K7" s="422"/>
      <c r="L7" s="422"/>
      <c r="M7" s="735"/>
    </row>
    <row r="8" spans="3:13" ht="4.5" customHeight="1">
      <c r="C8" s="738"/>
      <c r="D8" s="417"/>
      <c r="E8" s="423"/>
      <c r="F8" s="424"/>
      <c r="G8" s="424"/>
      <c r="H8" s="424"/>
      <c r="I8" s="424"/>
      <c r="J8" s="424"/>
      <c r="K8" s="424"/>
      <c r="L8" s="424"/>
      <c r="M8" s="735"/>
    </row>
    <row r="9" spans="3:13" ht="40.9" customHeight="1" thickBot="1">
      <c r="C9" s="738"/>
      <c r="D9" s="417"/>
      <c r="E9" s="418" t="s">
        <v>865</v>
      </c>
      <c r="F9" s="419"/>
      <c r="G9" s="420"/>
      <c r="H9" s="419"/>
      <c r="I9" s="420"/>
      <c r="J9" s="419"/>
      <c r="K9" s="420"/>
      <c r="L9" s="419"/>
      <c r="M9" s="735"/>
    </row>
    <row r="10" spans="3:13" ht="4.5" customHeight="1">
      <c r="C10" s="738"/>
      <c r="D10" s="417"/>
      <c r="E10" s="421"/>
      <c r="F10" s="422"/>
      <c r="G10" s="422"/>
      <c r="H10" s="422"/>
      <c r="I10" s="422"/>
      <c r="J10" s="422"/>
      <c r="K10" s="422"/>
      <c r="L10" s="422"/>
      <c r="M10" s="736"/>
    </row>
  </sheetData>
  <mergeCells count="5">
    <mergeCell ref="C3:M3"/>
    <mergeCell ref="J1:M1"/>
    <mergeCell ref="C2:M2"/>
    <mergeCell ref="M5:M10"/>
    <mergeCell ref="C6:C10"/>
  </mergeCells>
  <conditionalFormatting sqref="F6 H6 J6 L6 L9 J9 H9 F9">
    <cfRule type="cellIs" dxfId="8" priority="1" stopIfTrue="1" operator="equal">
      <formula>""</formula>
    </cfRule>
  </conditionalFormatting>
  <conditionalFormatting sqref="C3">
    <cfRule type="cellIs" dxfId="7" priority="2" stopIfTrue="1" operator="equal">
      <formula>"Enter Contract Title"</formula>
    </cfRule>
  </conditionalFormatting>
  <dataValidations count="1">
    <dataValidation type="decimal" operator="greaterThanOrEqual" allowBlank="1" showInputMessage="1" showErrorMessage="1" error="The entry needs to be numerical" sqref="F6 H6 J6 L6 L9 J9 H9 F9" xr:uid="{00000000-0002-0000-0D00-000000000000}">
      <formula1>0</formula1>
    </dataValidation>
  </dataValidations>
  <pageMargins left="0.7" right="0.7" top="0.75" bottom="0.75" header="0.3" footer="0.3"/>
  <pageSetup paperSize="9" orientation="landscape"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Q37"/>
  <sheetViews>
    <sheetView topLeftCell="A19" workbookViewId="0">
      <selection activeCell="D14" sqref="D14"/>
    </sheetView>
  </sheetViews>
  <sheetFormatPr defaultRowHeight="14.5"/>
  <cols>
    <col min="1" max="1" width="6" customWidth="1"/>
    <col min="2" max="2" width="25.7265625" customWidth="1"/>
    <col min="3" max="3" width="32.1796875" customWidth="1"/>
    <col min="4" max="4" width="35.54296875" customWidth="1"/>
    <col min="5" max="5" width="35.81640625" customWidth="1"/>
    <col min="7" max="7" width="9.1796875" hidden="1" customWidth="1"/>
    <col min="8" max="8" width="19.7265625" hidden="1" customWidth="1"/>
    <col min="9" max="17" width="8.81640625" hidden="1" customWidth="1"/>
    <col min="18" max="30" width="8.81640625" customWidth="1"/>
  </cols>
  <sheetData>
    <row r="1" spans="1:8" ht="24.75" customHeight="1">
      <c r="A1" s="426" t="s">
        <v>866</v>
      </c>
      <c r="B1" s="427"/>
      <c r="C1" s="427"/>
      <c r="D1" s="428" t="s">
        <v>36</v>
      </c>
      <c r="E1" s="429"/>
    </row>
    <row r="2" spans="1:8" ht="24.75" customHeight="1">
      <c r="A2" s="739" t="s">
        <v>867</v>
      </c>
      <c r="B2" s="739"/>
      <c r="C2" s="739"/>
      <c r="D2" s="739"/>
      <c r="E2" s="739"/>
    </row>
    <row r="3" spans="1:8" ht="4.5" customHeight="1"/>
    <row r="4" spans="1:8">
      <c r="A4" s="430" t="s">
        <v>257</v>
      </c>
      <c r="B4" s="431" t="s">
        <v>258</v>
      </c>
      <c r="C4" s="431" t="s">
        <v>38</v>
      </c>
      <c r="D4" s="431" t="s">
        <v>141</v>
      </c>
      <c r="E4" s="432" t="s">
        <v>259</v>
      </c>
    </row>
    <row r="5" spans="1:8" ht="4.5" customHeight="1">
      <c r="A5" s="520"/>
      <c r="B5" s="524"/>
      <c r="C5" s="518"/>
      <c r="D5" s="524"/>
      <c r="E5" s="112"/>
    </row>
    <row r="6" spans="1:8" ht="25.5" customHeight="1">
      <c r="A6" s="102" t="s">
        <v>145</v>
      </c>
      <c r="B6" s="524"/>
      <c r="C6" s="524"/>
      <c r="D6" s="524"/>
      <c r="E6" s="101"/>
      <c r="F6" s="23"/>
      <c r="G6" s="23"/>
      <c r="H6" s="23"/>
    </row>
    <row r="7" spans="1:8" ht="4.5" customHeight="1">
      <c r="A7" s="433"/>
      <c r="B7" s="434"/>
      <c r="C7" s="435"/>
      <c r="D7" s="434"/>
      <c r="E7" s="436"/>
      <c r="F7" s="23"/>
      <c r="G7" s="23"/>
      <c r="H7" s="23"/>
    </row>
    <row r="8" spans="1:8" ht="34.5" customHeight="1" thickBot="1">
      <c r="A8" s="75" t="s">
        <v>868</v>
      </c>
      <c r="B8" s="76" t="s">
        <v>869</v>
      </c>
      <c r="C8" s="437"/>
      <c r="D8" s="438"/>
      <c r="E8" s="439"/>
      <c r="F8" s="23"/>
      <c r="G8" s="23"/>
      <c r="H8" s="23"/>
    </row>
    <row r="9" spans="1:8" ht="4.5" customHeight="1">
      <c r="A9" s="520"/>
      <c r="B9" s="524"/>
      <c r="C9" s="104"/>
      <c r="D9" s="100"/>
      <c r="E9" s="101"/>
      <c r="F9" s="23"/>
      <c r="G9" s="23"/>
      <c r="H9" s="23"/>
    </row>
    <row r="10" spans="1:8" ht="4.5" customHeight="1">
      <c r="A10" s="440"/>
      <c r="B10" s="434"/>
      <c r="C10" s="435"/>
      <c r="D10" s="441"/>
      <c r="E10" s="436"/>
      <c r="F10" s="23"/>
      <c r="G10" s="23"/>
      <c r="H10" s="23"/>
    </row>
    <row r="11" spans="1:8" ht="25.5" customHeight="1" thickBot="1">
      <c r="A11" s="525" t="s">
        <v>870</v>
      </c>
      <c r="B11" s="519" t="s">
        <v>871</v>
      </c>
      <c r="C11" s="437"/>
      <c r="D11" s="98" t="s">
        <v>872</v>
      </c>
      <c r="E11" s="439"/>
      <c r="F11" s="23"/>
      <c r="G11" s="23"/>
      <c r="H11" s="23"/>
    </row>
    <row r="12" spans="1:8" ht="4.5" customHeight="1">
      <c r="A12" s="520"/>
      <c r="B12" s="524"/>
      <c r="C12" s="442"/>
      <c r="D12" s="100"/>
      <c r="E12" s="101"/>
      <c r="F12" s="23"/>
      <c r="G12" s="23"/>
      <c r="H12" s="23"/>
    </row>
    <row r="13" spans="1:8" ht="4.5" customHeight="1">
      <c r="A13" s="440"/>
      <c r="B13" s="434"/>
      <c r="C13" s="443"/>
      <c r="D13" s="441"/>
      <c r="E13" s="436"/>
      <c r="F13" s="23"/>
      <c r="G13" s="23"/>
      <c r="H13" s="23"/>
    </row>
    <row r="14" spans="1:8" ht="52.5" thickBot="1">
      <c r="A14" s="75" t="s">
        <v>873</v>
      </c>
      <c r="B14" s="76" t="s">
        <v>874</v>
      </c>
      <c r="C14" s="444"/>
      <c r="D14" s="98" t="s">
        <v>875</v>
      </c>
      <c r="E14" s="439"/>
      <c r="F14" s="23"/>
      <c r="G14" s="23"/>
      <c r="H14" s="23"/>
    </row>
    <row r="15" spans="1:8" ht="4.5" customHeight="1">
      <c r="A15" s="520"/>
      <c r="B15" s="524"/>
      <c r="C15" s="107"/>
      <c r="D15" s="100"/>
      <c r="E15" s="101"/>
      <c r="F15" s="23"/>
      <c r="G15" s="23"/>
      <c r="H15" s="23"/>
    </row>
    <row r="16" spans="1:8" ht="25.5" customHeight="1">
      <c r="A16" s="102" t="s">
        <v>876</v>
      </c>
      <c r="B16" s="524"/>
      <c r="C16" s="524"/>
      <c r="D16" s="110" t="s">
        <v>179</v>
      </c>
      <c r="E16" s="101"/>
      <c r="F16" s="23"/>
      <c r="G16" s="23"/>
      <c r="H16" s="23"/>
    </row>
    <row r="17" spans="1:17" ht="4.5" customHeight="1">
      <c r="A17" s="433"/>
      <c r="B17" s="434"/>
      <c r="C17" s="445"/>
      <c r="D17" s="441"/>
      <c r="E17" s="436"/>
      <c r="F17" s="23"/>
      <c r="G17" s="23"/>
      <c r="H17" s="23"/>
    </row>
    <row r="18" spans="1:17" ht="39.5" thickBot="1">
      <c r="A18" s="66" t="s">
        <v>877</v>
      </c>
      <c r="B18" s="76" t="s">
        <v>878</v>
      </c>
      <c r="C18" s="446"/>
      <c r="D18" s="98" t="s">
        <v>879</v>
      </c>
      <c r="E18" s="439"/>
      <c r="F18" s="23"/>
      <c r="G18" s="23"/>
      <c r="H18" s="23"/>
    </row>
    <row r="19" spans="1:17" ht="4.5" customHeight="1">
      <c r="A19" s="106"/>
      <c r="B19" s="524"/>
      <c r="C19" s="111"/>
      <c r="D19" s="100"/>
      <c r="E19" s="101"/>
      <c r="F19" s="23"/>
      <c r="G19" s="23"/>
      <c r="H19" s="23"/>
    </row>
    <row r="20" spans="1:17" ht="4.5" customHeight="1">
      <c r="A20" s="108"/>
      <c r="B20" s="519"/>
      <c r="C20" s="447"/>
      <c r="D20" s="98"/>
      <c r="E20" s="71"/>
      <c r="F20" s="23"/>
      <c r="G20" s="23"/>
      <c r="H20" s="23"/>
    </row>
    <row r="21" spans="1:17" ht="40.5" customHeight="1" thickBot="1">
      <c r="A21" s="108" t="s">
        <v>880</v>
      </c>
      <c r="B21" s="519" t="s">
        <v>881</v>
      </c>
      <c r="C21" s="446"/>
      <c r="D21" s="98" t="s">
        <v>882</v>
      </c>
      <c r="E21" s="439"/>
      <c r="F21" s="23"/>
      <c r="G21" s="23"/>
      <c r="H21" s="23"/>
    </row>
    <row r="22" spans="1:17" ht="4.5" customHeight="1">
      <c r="A22" s="108"/>
      <c r="B22" s="519"/>
      <c r="C22" s="447"/>
      <c r="D22" s="98"/>
      <c r="E22" s="71"/>
      <c r="F22" s="23"/>
      <c r="G22" s="23"/>
      <c r="H22" s="23"/>
    </row>
    <row r="23" spans="1:17" ht="4.5" customHeight="1">
      <c r="A23" s="433"/>
      <c r="B23" s="434"/>
      <c r="C23" s="448"/>
      <c r="D23" s="441"/>
      <c r="E23" s="436"/>
      <c r="F23" s="23"/>
      <c r="G23" s="23"/>
      <c r="H23" s="23"/>
    </row>
    <row r="24" spans="1:17" ht="25.5" customHeight="1" thickBot="1">
      <c r="A24" s="75" t="s">
        <v>883</v>
      </c>
      <c r="B24" s="76" t="s">
        <v>884</v>
      </c>
      <c r="C24" s="446"/>
      <c r="D24" s="98" t="s">
        <v>885</v>
      </c>
      <c r="E24" s="439"/>
    </row>
    <row r="25" spans="1:17" ht="4.5" customHeight="1">
      <c r="A25" s="520"/>
      <c r="B25" s="524"/>
      <c r="C25" s="111"/>
      <c r="D25" s="100"/>
      <c r="E25" s="112"/>
    </row>
    <row r="26" spans="1:17" ht="4.5" customHeight="1">
      <c r="A26" s="440"/>
      <c r="B26" s="434"/>
      <c r="C26" s="448"/>
      <c r="D26" s="441"/>
      <c r="E26" s="449"/>
    </row>
    <row r="27" spans="1:17" ht="25.5" customHeight="1" thickBot="1">
      <c r="A27" s="75" t="s">
        <v>886</v>
      </c>
      <c r="B27" s="76" t="s">
        <v>887</v>
      </c>
      <c r="C27" s="450" t="s">
        <v>151</v>
      </c>
      <c r="D27" s="98" t="s">
        <v>888</v>
      </c>
      <c r="E27" s="439"/>
      <c r="G27" s="451" t="s">
        <v>151</v>
      </c>
      <c r="H27" s="451" t="s">
        <v>45</v>
      </c>
      <c r="I27" s="452" t="s">
        <v>889</v>
      </c>
      <c r="J27" s="451" t="s">
        <v>50</v>
      </c>
      <c r="K27" s="452" t="s">
        <v>890</v>
      </c>
      <c r="L27" s="451" t="s">
        <v>891</v>
      </c>
      <c r="M27" s="452" t="s">
        <v>892</v>
      </c>
      <c r="N27" s="452" t="s">
        <v>893</v>
      </c>
      <c r="O27" s="451" t="s">
        <v>894</v>
      </c>
      <c r="P27" s="452" t="s">
        <v>895</v>
      </c>
      <c r="Q27" s="451" t="s">
        <v>896</v>
      </c>
    </row>
    <row r="28" spans="1:17" ht="4.5" customHeight="1">
      <c r="A28" s="520"/>
      <c r="B28" s="524"/>
      <c r="C28" s="111"/>
      <c r="D28" s="100"/>
      <c r="E28" s="112"/>
    </row>
    <row r="29" spans="1:17" ht="4.5" customHeight="1">
      <c r="A29" s="525"/>
      <c r="B29" s="519"/>
      <c r="C29" s="447"/>
      <c r="D29" s="98"/>
      <c r="E29" s="453"/>
    </row>
    <row r="30" spans="1:17" ht="52.5" thickBot="1">
      <c r="A30" s="75" t="s">
        <v>897</v>
      </c>
      <c r="B30" s="76" t="s">
        <v>898</v>
      </c>
      <c r="C30" s="454" t="s">
        <v>151</v>
      </c>
      <c r="D30" s="98" t="s">
        <v>899</v>
      </c>
      <c r="E30" s="439"/>
      <c r="G30" t="s">
        <v>151</v>
      </c>
      <c r="H30" t="s">
        <v>54</v>
      </c>
      <c r="I30">
        <v>9</v>
      </c>
      <c r="J30" t="s">
        <v>900</v>
      </c>
      <c r="K30">
        <v>7</v>
      </c>
      <c r="L30" t="s">
        <v>901</v>
      </c>
      <c r="M30">
        <v>5</v>
      </c>
      <c r="N30">
        <v>4</v>
      </c>
      <c r="O30" t="s">
        <v>902</v>
      </c>
      <c r="P30">
        <v>2</v>
      </c>
      <c r="Q30" t="s">
        <v>903</v>
      </c>
    </row>
    <row r="31" spans="1:17" ht="4.5" customHeight="1">
      <c r="A31" s="520"/>
      <c r="B31" s="524"/>
      <c r="C31" s="111"/>
      <c r="D31" s="100"/>
      <c r="E31" s="112"/>
    </row>
    <row r="32" spans="1:17" ht="4.5" customHeight="1"/>
    <row r="33" spans="1:5" ht="51" customHeight="1" thickBot="1">
      <c r="A33" s="108" t="s">
        <v>904</v>
      </c>
      <c r="B33" s="519" t="s">
        <v>905</v>
      </c>
      <c r="C33" s="740"/>
      <c r="D33" s="741"/>
      <c r="E33" s="742"/>
    </row>
    <row r="34" spans="1:5" ht="4.5" customHeight="1">
      <c r="A34" s="131"/>
      <c r="B34" s="131"/>
      <c r="C34" s="131"/>
      <c r="D34" s="131"/>
      <c r="E34" s="131"/>
    </row>
    <row r="36" spans="1:5">
      <c r="B36" s="113" t="s">
        <v>192</v>
      </c>
    </row>
    <row r="37" spans="1:5">
      <c r="B37" t="s">
        <v>193</v>
      </c>
    </row>
  </sheetData>
  <mergeCells count="2">
    <mergeCell ref="A2:E2"/>
    <mergeCell ref="C33:E33"/>
  </mergeCells>
  <conditionalFormatting sqref="C18 C24 C21 C33:E33 C14 C8">
    <cfRule type="cellIs" dxfId="6" priority="1" stopIfTrue="1" operator="equal">
      <formula>""</formula>
    </cfRule>
  </conditionalFormatting>
  <conditionalFormatting sqref="C27 C30">
    <cfRule type="cellIs" dxfId="5" priority="2" stopIfTrue="1" operator="equal">
      <formula>"Select… ▼"</formula>
    </cfRule>
  </conditionalFormatting>
  <conditionalFormatting sqref="C11">
    <cfRule type="cellIs" dxfId="4" priority="3" stopIfTrue="1" operator="equal">
      <formula>""</formula>
    </cfRule>
    <cfRule type="cellIs" dxfId="3" priority="4" stopIfTrue="1" operator="lessThan">
      <formula>$C$8</formula>
    </cfRule>
  </conditionalFormatting>
  <dataValidations count="8">
    <dataValidation type="date" allowBlank="1" showInputMessage="1" showErrorMessage="1" errorTitle="Date" error="Enter a date between 01/01/2000 and 31/12/2022" sqref="D18 C8 C11" xr:uid="{00000000-0002-0000-0E00-000000000000}">
      <formula1>40452</formula1>
      <formula2>44926</formula2>
    </dataValidation>
    <dataValidation type="list" allowBlank="1" showInputMessage="1" showErrorMessage="1" sqref="C30" xr:uid="{00000000-0002-0000-0E00-000001000000}">
      <formula1>$G$30:$Q$30</formula1>
    </dataValidation>
    <dataValidation type="decimal" allowBlank="1" showInputMessage="1" showErrorMessage="1" errorTitle="Costs" error="the entry needs to be numerical with a maximum value of £50,000,000" sqref="C18" xr:uid="{00000000-0002-0000-0E00-000002000000}">
      <formula1>-10000000</formula1>
      <formula2>50000000</formula2>
    </dataValidation>
    <dataValidation type="decimal" allowBlank="1" showInputMessage="1" showErrorMessage="1" errorTitle="Costs" error="the entry needs to be numerical with a maximum value of £10,000,000" sqref="C21" xr:uid="{00000000-0002-0000-0E00-000003000000}">
      <formula1>0</formula1>
      <formula2>10000000</formula2>
    </dataValidation>
    <dataValidation type="decimal" allowBlank="1" showInputMessage="1" showErrorMessage="1" errorTitle="Costs" error="the entry needs to be numerical with a maximum value of £150,000,000" sqref="C24" xr:uid="{00000000-0002-0000-0E00-000004000000}">
      <formula1>-10000000</formula1>
      <formula2>150000000</formula2>
    </dataValidation>
    <dataValidation type="whole" allowBlank="1" showInputMessage="1" showErrorMessage="1" errorTitle="Adjustment" error="Enter the number of days the programme was adjusted by" sqref="C14" xr:uid="{00000000-0002-0000-0E00-000005000000}">
      <formula1>-365</formula1>
      <formula2>1000</formula2>
    </dataValidation>
    <dataValidation type="list" allowBlank="1" showInputMessage="1" showErrorMessage="1" sqref="C27" xr:uid="{00000000-0002-0000-0E00-000006000000}">
      <formula1>$G$27:$Q$27</formula1>
    </dataValidation>
    <dataValidation type="date" operator="greaterThan" allowBlank="1" showInputMessage="1" showErrorMessage="1" errorTitle="Date" error="Please enter a date in dd/mm/yy format after 1 Jan 2000" sqref="C7 C9:C10 C12:C13" xr:uid="{00000000-0002-0000-0E00-000007000000}">
      <formula1>36526</formula1>
    </dataValidation>
  </dataValidations>
  <pageMargins left="0.7" right="0.7" top="0.75" bottom="0.75" header="0.3" footer="0.3"/>
  <pageSetup paperSize="9" scale="96" fitToHeight="0" orientation="landscape"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C1:M47"/>
  <sheetViews>
    <sheetView topLeftCell="A34" workbookViewId="0">
      <selection activeCell="L15" sqref="L15"/>
    </sheetView>
  </sheetViews>
  <sheetFormatPr defaultRowHeight="14.5"/>
  <cols>
    <col min="1" max="1" width="0.1796875" customWidth="1"/>
    <col min="2" max="2" width="1.7265625" customWidth="1"/>
    <col min="3" max="3" width="4" customWidth="1"/>
    <col min="4" max="4" width="46.26953125" customWidth="1"/>
    <col min="5" max="5" width="1.7265625" customWidth="1"/>
    <col min="6" max="6" width="31.26953125" customWidth="1"/>
    <col min="7" max="7" width="1.7265625" customWidth="1"/>
    <col min="8" max="9" width="0" hidden="1" customWidth="1"/>
    <col min="10" max="10" width="20" hidden="1" customWidth="1"/>
    <col min="11" max="11" width="0" hidden="1" customWidth="1"/>
    <col min="13" max="13" width="9.81640625" customWidth="1"/>
  </cols>
  <sheetData>
    <row r="1" spans="3:13" ht="24.75" customHeight="1">
      <c r="C1" s="455" t="s">
        <v>906</v>
      </c>
      <c r="D1" s="408"/>
      <c r="E1" s="456"/>
      <c r="F1" s="457"/>
    </row>
    <row r="2" spans="3:13" ht="26.25" customHeight="1">
      <c r="C2" s="657" t="s">
        <v>907</v>
      </c>
      <c r="D2" s="657"/>
      <c r="E2" s="657"/>
      <c r="F2" s="657"/>
    </row>
    <row r="3" spans="3:13" ht="4.5" customHeight="1"/>
    <row r="4" spans="3:13" ht="15" customHeight="1">
      <c r="C4" s="743" t="s">
        <v>36</v>
      </c>
      <c r="D4" s="744"/>
      <c r="E4" s="744"/>
      <c r="F4" s="745"/>
    </row>
    <row r="5" spans="3:13">
      <c r="C5" s="458" t="s">
        <v>257</v>
      </c>
      <c r="D5" s="459" t="s">
        <v>908</v>
      </c>
      <c r="E5" s="460"/>
      <c r="F5" s="461" t="s">
        <v>909</v>
      </c>
      <c r="J5" s="86" t="s">
        <v>910</v>
      </c>
      <c r="L5" s="86"/>
      <c r="M5" s="86"/>
    </row>
    <row r="6" spans="3:13" ht="4.5" customHeight="1">
      <c r="C6" s="462"/>
      <c r="D6" s="32"/>
      <c r="E6" s="463"/>
      <c r="F6" s="464"/>
    </row>
    <row r="7" spans="3:13" ht="4.5" customHeight="1">
      <c r="C7" s="465"/>
      <c r="D7" s="466"/>
      <c r="E7" s="467"/>
      <c r="F7" s="468"/>
      <c r="J7" s="451" t="s">
        <v>151</v>
      </c>
      <c r="L7" s="451"/>
    </row>
    <row r="8" spans="3:13" ht="29.25" customHeight="1" thickBot="1">
      <c r="C8" s="469">
        <v>1</v>
      </c>
      <c r="D8" s="48" t="s">
        <v>911</v>
      </c>
      <c r="E8" s="470"/>
      <c r="F8" s="471" t="s">
        <v>151</v>
      </c>
      <c r="H8" s="472" t="e">
        <f>(INDEX($J$8:$K$17,MATCH(F8,$J$8:$J$17,0),2))</f>
        <v>#N/A</v>
      </c>
      <c r="J8" s="451" t="s">
        <v>45</v>
      </c>
      <c r="K8">
        <v>10</v>
      </c>
    </row>
    <row r="9" spans="3:13" ht="4.5" customHeight="1">
      <c r="C9" s="127"/>
      <c r="D9" s="125"/>
      <c r="E9" s="126"/>
      <c r="F9" s="126"/>
      <c r="J9" s="452" t="s">
        <v>889</v>
      </c>
      <c r="K9">
        <v>9</v>
      </c>
    </row>
    <row r="10" spans="3:13" ht="4.5" customHeight="1">
      <c r="C10" s="473"/>
      <c r="D10" s="474"/>
      <c r="E10" s="475"/>
      <c r="F10" s="475"/>
      <c r="J10" s="451" t="s">
        <v>50</v>
      </c>
      <c r="K10">
        <v>8</v>
      </c>
    </row>
    <row r="11" spans="3:13" ht="29.25" customHeight="1" thickBot="1">
      <c r="C11" s="469">
        <v>2</v>
      </c>
      <c r="D11" s="48" t="s">
        <v>912</v>
      </c>
      <c r="E11" s="470"/>
      <c r="F11" s="471" t="s">
        <v>151</v>
      </c>
      <c r="H11" s="472" t="e">
        <f>(INDEX($J$8:$K$17,MATCH(F11,$J$8:$J$17,0),2))</f>
        <v>#N/A</v>
      </c>
      <c r="J11" s="452" t="s">
        <v>890</v>
      </c>
      <c r="K11">
        <v>7</v>
      </c>
    </row>
    <row r="12" spans="3:13" ht="4.5" customHeight="1">
      <c r="C12" s="127"/>
      <c r="D12" s="125"/>
      <c r="E12" s="126"/>
      <c r="F12" s="126"/>
      <c r="J12" s="451" t="s">
        <v>891</v>
      </c>
      <c r="K12">
        <v>6</v>
      </c>
    </row>
    <row r="13" spans="3:13" ht="4.5" customHeight="1">
      <c r="C13" s="473"/>
      <c r="D13" s="474"/>
      <c r="E13" s="475"/>
      <c r="F13" s="475"/>
      <c r="J13" s="452" t="s">
        <v>892</v>
      </c>
      <c r="K13">
        <v>5</v>
      </c>
    </row>
    <row r="14" spans="3:13" ht="29.25" customHeight="1" thickBot="1">
      <c r="C14" s="469">
        <v>3</v>
      </c>
      <c r="D14" s="48" t="s">
        <v>913</v>
      </c>
      <c r="E14" s="470"/>
      <c r="F14" s="471" t="s">
        <v>151</v>
      </c>
      <c r="H14" s="472" t="e">
        <f>(INDEX($J$8:$K$17,MATCH(F14,$J$8:$J$17,0),2))</f>
        <v>#N/A</v>
      </c>
      <c r="J14" s="452" t="s">
        <v>893</v>
      </c>
      <c r="K14">
        <v>4</v>
      </c>
    </row>
    <row r="15" spans="3:13" ht="4.5" customHeight="1">
      <c r="C15" s="127"/>
      <c r="D15" s="125"/>
      <c r="E15" s="126"/>
      <c r="F15" s="126"/>
      <c r="J15" s="451" t="s">
        <v>894</v>
      </c>
      <c r="K15">
        <v>3</v>
      </c>
    </row>
    <row r="16" spans="3:13" ht="4.5" customHeight="1">
      <c r="C16" s="473"/>
      <c r="D16" s="474"/>
      <c r="E16" s="475"/>
      <c r="F16" s="475"/>
      <c r="J16" s="452" t="s">
        <v>895</v>
      </c>
      <c r="K16">
        <v>2</v>
      </c>
    </row>
    <row r="17" spans="3:12" ht="25.5" thickBot="1">
      <c r="C17" s="469">
        <v>4</v>
      </c>
      <c r="D17" s="48" t="s">
        <v>914</v>
      </c>
      <c r="E17" s="470"/>
      <c r="F17" s="471" t="s">
        <v>151</v>
      </c>
      <c r="H17" s="472" t="e">
        <f>(INDEX($J$8:$K$17,MATCH(F17,$J$8:$J$17,0),2))</f>
        <v>#N/A</v>
      </c>
      <c r="J17" s="451" t="s">
        <v>896</v>
      </c>
      <c r="K17">
        <v>1</v>
      </c>
      <c r="L17" s="133"/>
    </row>
    <row r="18" spans="3:12" ht="4.5" customHeight="1">
      <c r="C18" s="127"/>
      <c r="D18" s="125"/>
      <c r="E18" s="126"/>
      <c r="F18" s="126"/>
    </row>
    <row r="19" spans="3:12" ht="4.5" customHeight="1">
      <c r="C19" s="473"/>
      <c r="D19" s="474"/>
      <c r="E19" s="475"/>
      <c r="F19" s="475"/>
    </row>
    <row r="20" spans="3:12" ht="29.25" customHeight="1" thickBot="1">
      <c r="C20" s="469">
        <v>5</v>
      </c>
      <c r="D20" s="48" t="s">
        <v>915</v>
      </c>
      <c r="E20" s="470"/>
      <c r="F20" s="471" t="s">
        <v>151</v>
      </c>
      <c r="H20" s="472" t="e">
        <f>(INDEX($J$8:$K$17,MATCH(F20,$J$8:$J$17,0),2))</f>
        <v>#N/A</v>
      </c>
    </row>
    <row r="21" spans="3:12" ht="4.5" customHeight="1">
      <c r="C21" s="127"/>
      <c r="D21" s="125"/>
      <c r="E21" s="126"/>
      <c r="F21" s="126"/>
    </row>
    <row r="22" spans="3:12" ht="4.5" customHeight="1">
      <c r="C22" s="473"/>
      <c r="D22" s="474"/>
      <c r="E22" s="475"/>
      <c r="F22" s="475"/>
    </row>
    <row r="23" spans="3:12" ht="29.25" customHeight="1" thickBot="1">
      <c r="C23" s="469">
        <v>6</v>
      </c>
      <c r="D23" s="48" t="s">
        <v>916</v>
      </c>
      <c r="E23" s="470"/>
      <c r="F23" s="471" t="s">
        <v>151</v>
      </c>
      <c r="H23" s="472" t="e">
        <f>(INDEX($J$8:$K$17,MATCH(F23,$J$8:$J$17,0),2))</f>
        <v>#N/A</v>
      </c>
    </row>
    <row r="24" spans="3:12" ht="4.5" customHeight="1">
      <c r="C24" s="127"/>
      <c r="D24" s="125"/>
      <c r="E24" s="126"/>
      <c r="F24" s="126"/>
    </row>
    <row r="25" spans="3:12" ht="4.5" customHeight="1">
      <c r="C25" s="473"/>
      <c r="D25" s="474"/>
      <c r="E25" s="475"/>
      <c r="F25" s="475"/>
    </row>
    <row r="26" spans="3:12" ht="29.25" customHeight="1" thickBot="1">
      <c r="C26" s="469">
        <v>7</v>
      </c>
      <c r="D26" s="48" t="s">
        <v>917</v>
      </c>
      <c r="E26" s="470"/>
      <c r="F26" s="471" t="s">
        <v>151</v>
      </c>
      <c r="H26" s="472" t="e">
        <f>(INDEX($J$8:$K$17,MATCH(F26,$J$8:$J$17,0),2))</f>
        <v>#N/A</v>
      </c>
    </row>
    <row r="27" spans="3:12" ht="4.5" customHeight="1">
      <c r="C27" s="127"/>
      <c r="D27" s="125"/>
      <c r="E27" s="126"/>
      <c r="F27" s="126"/>
    </row>
    <row r="28" spans="3:12" ht="4.5" customHeight="1">
      <c r="C28" s="473"/>
      <c r="D28" s="474"/>
      <c r="E28" s="475"/>
      <c r="F28" s="475"/>
    </row>
    <row r="29" spans="3:12" ht="29.25" customHeight="1" thickBot="1">
      <c r="C29" s="469">
        <v>8</v>
      </c>
      <c r="D29" s="48" t="s">
        <v>918</v>
      </c>
      <c r="E29" s="470"/>
      <c r="F29" s="471" t="s">
        <v>151</v>
      </c>
      <c r="H29" s="472" t="e">
        <f>(INDEX($J$8:$K$17,MATCH(F29,$J$8:$J$17,0),2))</f>
        <v>#N/A</v>
      </c>
    </row>
    <row r="30" spans="3:12" ht="4.5" customHeight="1">
      <c r="C30" s="127"/>
      <c r="D30" s="125"/>
      <c r="E30" s="126"/>
      <c r="F30" s="126"/>
    </row>
    <row r="31" spans="3:12" ht="4.5" customHeight="1">
      <c r="C31" s="473"/>
      <c r="D31" s="474"/>
      <c r="E31" s="475"/>
      <c r="F31" s="475"/>
    </row>
    <row r="32" spans="3:12" ht="29.25" customHeight="1" thickBot="1">
      <c r="C32" s="469">
        <v>9</v>
      </c>
      <c r="D32" s="48" t="s">
        <v>919</v>
      </c>
      <c r="E32" s="470"/>
      <c r="F32" s="471" t="s">
        <v>151</v>
      </c>
      <c r="H32" s="472" t="e">
        <f>(INDEX($J$8:$K$17,MATCH(F32,$J$8:$J$17,0),2))</f>
        <v>#N/A</v>
      </c>
    </row>
    <row r="33" spans="3:8" ht="4.5" customHeight="1">
      <c r="C33" s="127"/>
      <c r="D33" s="125"/>
      <c r="E33" s="126"/>
      <c r="F33" s="126"/>
    </row>
    <row r="34" spans="3:8" ht="4.5" customHeight="1">
      <c r="C34" s="473"/>
      <c r="D34" s="474"/>
      <c r="E34" s="475"/>
      <c r="F34" s="475"/>
    </row>
    <row r="35" spans="3:8" ht="25.5" thickBot="1">
      <c r="C35" s="469">
        <v>10</v>
      </c>
      <c r="D35" s="48" t="s">
        <v>920</v>
      </c>
      <c r="E35" s="470"/>
      <c r="F35" s="471" t="s">
        <v>151</v>
      </c>
      <c r="H35" s="472" t="e">
        <f>(INDEX($J$8:$K$17,MATCH(F35,$J$8:$J$17,0),2))</f>
        <v>#N/A</v>
      </c>
    </row>
    <row r="36" spans="3:8" ht="4.5" customHeight="1">
      <c r="C36" s="127"/>
      <c r="D36" s="125"/>
      <c r="E36" s="126"/>
      <c r="F36" s="126"/>
    </row>
    <row r="37" spans="3:8" ht="4.5" customHeight="1">
      <c r="C37" s="473"/>
      <c r="D37" s="474"/>
      <c r="E37" s="475"/>
      <c r="F37" s="475"/>
    </row>
    <row r="38" spans="3:8" ht="25.5" thickBot="1">
      <c r="C38" s="469">
        <v>11</v>
      </c>
      <c r="D38" s="48" t="s">
        <v>921</v>
      </c>
      <c r="E38" s="470"/>
      <c r="F38" s="471" t="s">
        <v>151</v>
      </c>
      <c r="H38" s="472" t="e">
        <f>(INDEX($J$8:$K$17,MATCH(F38,$J$8:$J$17,0),2))</f>
        <v>#N/A</v>
      </c>
    </row>
    <row r="39" spans="3:8" ht="4.5" customHeight="1">
      <c r="C39" s="127"/>
      <c r="D39" s="125"/>
      <c r="E39" s="126"/>
      <c r="F39" s="126"/>
    </row>
    <row r="40" spans="3:8" ht="4.5" customHeight="1">
      <c r="C40" s="473"/>
      <c r="D40" s="474"/>
      <c r="E40" s="475"/>
      <c r="F40" s="475"/>
    </row>
    <row r="41" spans="3:8" ht="29.25" customHeight="1" thickBot="1">
      <c r="C41" s="469">
        <v>12</v>
      </c>
      <c r="D41" s="48" t="s">
        <v>922</v>
      </c>
      <c r="E41" s="470"/>
      <c r="F41" s="471" t="s">
        <v>151</v>
      </c>
      <c r="H41" s="472" t="e">
        <f>(INDEX($J$8:$K$17,MATCH(F41,$J$8:$J$17,0),2))</f>
        <v>#N/A</v>
      </c>
    </row>
    <row r="42" spans="3:8" ht="4.5" customHeight="1">
      <c r="C42" s="127"/>
      <c r="D42" s="125"/>
      <c r="E42" s="126"/>
      <c r="F42" s="126"/>
    </row>
    <row r="43" spans="3:8" ht="4.5" customHeight="1">
      <c r="C43" s="473"/>
      <c r="D43" s="474"/>
      <c r="E43" s="475"/>
      <c r="F43" s="475"/>
    </row>
    <row r="44" spans="3:8" ht="38" thickBot="1">
      <c r="C44" s="469">
        <v>13</v>
      </c>
      <c r="D44" s="48" t="s">
        <v>923</v>
      </c>
      <c r="E44" s="470"/>
      <c r="F44" s="471" t="s">
        <v>151</v>
      </c>
      <c r="H44" s="472" t="e">
        <f>(INDEX($J$8:$K$17,MATCH(F44,$J$8:$J$17,0),2))</f>
        <v>#N/A</v>
      </c>
    </row>
    <row r="45" spans="3:8" ht="4.5" customHeight="1">
      <c r="C45" s="124"/>
      <c r="D45" s="125"/>
      <c r="E45" s="126"/>
      <c r="F45" s="126"/>
    </row>
    <row r="46" spans="3:8" ht="29.25" customHeight="1">
      <c r="C46" s="476"/>
      <c r="D46" s="477" t="s">
        <v>230</v>
      </c>
      <c r="E46" s="478"/>
      <c r="F46" s="479" t="str">
        <f>IF(ISERROR(H46),"Score Each Question",H46)</f>
        <v>Score Each Question</v>
      </c>
      <c r="H46" s="479" t="e">
        <f>AVERAGE(H8:H44)</f>
        <v>#N/A</v>
      </c>
    </row>
    <row r="47" spans="3:8" ht="4.5" customHeight="1">
      <c r="C47" s="131"/>
      <c r="D47" s="131"/>
      <c r="E47" s="131"/>
      <c r="F47" s="131"/>
    </row>
  </sheetData>
  <mergeCells count="2">
    <mergeCell ref="C2:F2"/>
    <mergeCell ref="C4:F4"/>
  </mergeCells>
  <conditionalFormatting sqref="F8 F11 F14 F17 F20 F23 F26 F29 F32 F35 F38 F41 F44">
    <cfRule type="cellIs" dxfId="2" priority="2" stopIfTrue="1" operator="equal">
      <formula>"Select… ▼"</formula>
    </cfRule>
  </conditionalFormatting>
  <dataValidations count="1">
    <dataValidation type="list" allowBlank="1" showInputMessage="1" showErrorMessage="1" sqref="F14 F44 F38 F11 F8 F41 F35 F32 F29 F26 F23 F20 F17" xr:uid="{00000000-0002-0000-0F00-000000000000}">
      <formula1>$J$7:$J$17</formula1>
    </dataValidation>
  </dataValidations>
  <pageMargins left="0.7" right="0.7" top="0.75" bottom="0.75" header="0.3" footer="0.3"/>
  <pageSetup paperSize="9" orientation="portrait" verticalDpi="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C1:J42"/>
  <sheetViews>
    <sheetView topLeftCell="B1" workbookViewId="0">
      <selection activeCell="K12" sqref="K12"/>
    </sheetView>
  </sheetViews>
  <sheetFormatPr defaultRowHeight="14.5"/>
  <cols>
    <col min="1" max="1" width="0" hidden="1" customWidth="1"/>
    <col min="2" max="2" width="1.7265625" customWidth="1"/>
    <col min="4" max="4" width="42.7265625" customWidth="1"/>
    <col min="5" max="5" width="9" customWidth="1"/>
    <col min="6" max="6" width="16.1796875" customWidth="1"/>
    <col min="7" max="7" width="1.7265625" customWidth="1"/>
    <col min="8" max="10" width="0" hidden="1" customWidth="1"/>
  </cols>
  <sheetData>
    <row r="1" spans="3:8" ht="24.75" customHeight="1">
      <c r="C1" s="480" t="s">
        <v>924</v>
      </c>
      <c r="D1" s="480"/>
      <c r="E1" s="746"/>
      <c r="F1" s="746"/>
    </row>
    <row r="2" spans="3:8" ht="25.5" customHeight="1">
      <c r="C2" s="633" t="s">
        <v>925</v>
      </c>
      <c r="D2" s="633"/>
      <c r="E2" s="633"/>
      <c r="F2" s="633"/>
      <c r="G2" s="135"/>
      <c r="H2" s="135"/>
    </row>
    <row r="3" spans="3:8" ht="25.5" customHeight="1">
      <c r="C3" s="531" t="s">
        <v>218</v>
      </c>
      <c r="D3" s="747" t="s">
        <v>926</v>
      </c>
      <c r="E3" s="747"/>
      <c r="F3" s="531" t="s">
        <v>220</v>
      </c>
    </row>
    <row r="4" spans="3:8" ht="4.5" customHeight="1">
      <c r="C4" s="137"/>
      <c r="D4" s="138"/>
      <c r="E4" s="138"/>
      <c r="F4" s="139"/>
    </row>
    <row r="5" spans="3:8" ht="4.5" customHeight="1">
      <c r="C5" s="481"/>
      <c r="D5" s="482"/>
      <c r="E5" s="482"/>
      <c r="F5" s="483"/>
    </row>
    <row r="6" spans="3:8" ht="25.5" customHeight="1" thickBot="1">
      <c r="C6" s="527">
        <v>3</v>
      </c>
      <c r="D6" s="140" t="s">
        <v>221</v>
      </c>
      <c r="E6" s="140"/>
      <c r="F6" s="484"/>
    </row>
    <row r="7" spans="3:8" ht="4.5" customHeight="1">
      <c r="C7" s="141"/>
      <c r="D7" s="142"/>
      <c r="E7" s="142"/>
      <c r="F7" s="530"/>
    </row>
    <row r="8" spans="3:8" ht="4.5" customHeight="1">
      <c r="C8" s="143"/>
      <c r="D8" s="140"/>
      <c r="E8" s="140"/>
      <c r="F8" s="529"/>
    </row>
    <row r="9" spans="3:8" ht="25.5" customHeight="1" thickBot="1">
      <c r="C9" s="527">
        <v>4</v>
      </c>
      <c r="D9" s="140" t="s">
        <v>222</v>
      </c>
      <c r="E9" s="140"/>
      <c r="F9" s="484"/>
    </row>
    <row r="10" spans="3:8" ht="4.5" customHeight="1">
      <c r="C10" s="143"/>
      <c r="D10" s="140"/>
      <c r="E10" s="140"/>
      <c r="F10" s="529"/>
    </row>
    <row r="11" spans="3:8" ht="4.5" customHeight="1">
      <c r="C11" s="485"/>
      <c r="D11" s="486"/>
      <c r="E11" s="486"/>
      <c r="F11" s="528"/>
    </row>
    <row r="12" spans="3:8" ht="25.5" customHeight="1" thickBot="1">
      <c r="C12" s="527">
        <v>5</v>
      </c>
      <c r="D12" s="140" t="s">
        <v>223</v>
      </c>
      <c r="E12" s="140"/>
      <c r="F12" s="484"/>
    </row>
    <row r="13" spans="3:8" ht="4.5" customHeight="1">
      <c r="C13" s="141"/>
      <c r="D13" s="142"/>
      <c r="E13" s="142"/>
      <c r="F13" s="530"/>
    </row>
    <row r="14" spans="3:8" ht="4.5" customHeight="1">
      <c r="C14" s="485"/>
      <c r="D14" s="486"/>
      <c r="E14" s="486"/>
      <c r="F14" s="528"/>
    </row>
    <row r="15" spans="3:8" ht="25.5" customHeight="1" thickBot="1">
      <c r="C15" s="527">
        <v>6</v>
      </c>
      <c r="D15" s="140" t="s">
        <v>224</v>
      </c>
      <c r="E15" s="140"/>
      <c r="F15" s="484"/>
    </row>
    <row r="16" spans="3:8" ht="4.5" customHeight="1">
      <c r="C16" s="141"/>
      <c r="D16" s="142"/>
      <c r="E16" s="142"/>
      <c r="F16" s="530"/>
    </row>
    <row r="17" spans="3:6" ht="4.5" customHeight="1">
      <c r="C17" s="485"/>
      <c r="D17" s="486"/>
      <c r="E17" s="486"/>
      <c r="F17" s="528"/>
    </row>
    <row r="18" spans="3:6" ht="25.5" customHeight="1" thickBot="1">
      <c r="C18" s="527">
        <v>7</v>
      </c>
      <c r="D18" s="140" t="s">
        <v>225</v>
      </c>
      <c r="E18" s="140"/>
      <c r="F18" s="484"/>
    </row>
    <row r="19" spans="3:6" ht="4.5" customHeight="1">
      <c r="C19" s="141"/>
      <c r="D19" s="142"/>
      <c r="E19" s="142"/>
      <c r="F19" s="530"/>
    </row>
    <row r="20" spans="3:6" ht="4.5" customHeight="1">
      <c r="C20" s="485"/>
      <c r="D20" s="486"/>
      <c r="E20" s="486"/>
      <c r="F20" s="528"/>
    </row>
    <row r="21" spans="3:6" ht="25.5" customHeight="1" thickBot="1">
      <c r="C21" s="527">
        <v>8</v>
      </c>
      <c r="D21" s="140" t="s">
        <v>226</v>
      </c>
      <c r="E21" s="140"/>
      <c r="F21" s="484"/>
    </row>
    <row r="22" spans="3:6" ht="4.5" customHeight="1">
      <c r="C22" s="141"/>
      <c r="D22" s="142"/>
      <c r="E22" s="142"/>
      <c r="F22" s="530"/>
    </row>
    <row r="23" spans="3:6" ht="4.5" customHeight="1">
      <c r="C23" s="143"/>
      <c r="D23" s="140"/>
      <c r="E23" s="140"/>
      <c r="F23" s="529"/>
    </row>
    <row r="24" spans="3:6" ht="25.5" customHeight="1" thickBot="1">
      <c r="C24" s="527">
        <v>9</v>
      </c>
      <c r="D24" s="140" t="s">
        <v>227</v>
      </c>
      <c r="E24" s="140"/>
      <c r="F24" s="484"/>
    </row>
    <row r="25" spans="3:6" ht="4.5" customHeight="1">
      <c r="C25" s="143"/>
      <c r="D25" s="140"/>
      <c r="E25" s="140"/>
      <c r="F25" s="529"/>
    </row>
    <row r="26" spans="3:6" ht="4.5" customHeight="1">
      <c r="C26" s="485"/>
      <c r="D26" s="486"/>
      <c r="E26" s="486"/>
      <c r="F26" s="528"/>
    </row>
    <row r="27" spans="3:6" ht="25.5" customHeight="1" thickBot="1">
      <c r="C27" s="527">
        <v>10</v>
      </c>
      <c r="D27" s="140" t="s">
        <v>228</v>
      </c>
      <c r="E27" s="140"/>
      <c r="F27" s="484"/>
    </row>
    <row r="28" spans="3:6" ht="4.5" customHeight="1">
      <c r="C28" s="141"/>
      <c r="D28" s="142"/>
      <c r="E28" s="142"/>
      <c r="F28" s="530"/>
    </row>
    <row r="29" spans="3:6" ht="4.5" customHeight="1">
      <c r="C29" s="485"/>
      <c r="D29" s="486"/>
      <c r="E29" s="486"/>
      <c r="F29" s="528"/>
    </row>
    <row r="30" spans="3:6" ht="25.5" customHeight="1" thickBot="1">
      <c r="C30" s="527">
        <v>11</v>
      </c>
      <c r="D30" s="140" t="s">
        <v>229</v>
      </c>
      <c r="E30" s="140"/>
      <c r="F30" s="484"/>
    </row>
    <row r="31" spans="3:6" ht="4.5" customHeight="1">
      <c r="C31" s="141"/>
      <c r="D31" s="142"/>
      <c r="E31" s="142"/>
      <c r="F31" s="530"/>
    </row>
    <row r="32" spans="3:6" ht="4.5" customHeight="1">
      <c r="C32" s="485"/>
      <c r="D32" s="486"/>
      <c r="E32" s="486"/>
      <c r="F32" s="528"/>
    </row>
    <row r="33" spans="3:10" ht="25.5" customHeight="1">
      <c r="C33" s="143"/>
      <c r="D33" s="144"/>
      <c r="E33" s="487" t="s">
        <v>230</v>
      </c>
      <c r="F33" s="145">
        <f>SUM(F1:F31)/100</f>
        <v>0</v>
      </c>
    </row>
    <row r="34" spans="3:10" ht="4.5" customHeight="1">
      <c r="C34" s="141"/>
      <c r="D34" s="142"/>
      <c r="E34" s="488"/>
      <c r="F34" s="530"/>
    </row>
    <row r="35" spans="3:10" ht="4.5" customHeight="1">
      <c r="C35" s="485"/>
      <c r="D35" s="486"/>
      <c r="E35" s="489"/>
      <c r="F35" s="528"/>
    </row>
    <row r="36" spans="3:10" ht="25.5" customHeight="1" thickBot="1">
      <c r="C36" s="143"/>
      <c r="D36" s="144"/>
      <c r="E36" s="487" t="s">
        <v>231</v>
      </c>
      <c r="F36" s="484"/>
    </row>
    <row r="37" spans="3:10" ht="4.5" customHeight="1">
      <c r="C37" s="141"/>
      <c r="D37" s="142"/>
      <c r="E37" s="488"/>
      <c r="F37" s="530"/>
    </row>
    <row r="38" spans="3:10" ht="29.25" customHeight="1">
      <c r="C38" s="146"/>
      <c r="D38" s="147"/>
      <c r="E38" s="490" t="s">
        <v>232</v>
      </c>
      <c r="F38" s="149">
        <f>F36/100+F33</f>
        <v>0</v>
      </c>
    </row>
    <row r="39" spans="3:10" ht="29.25" customHeight="1">
      <c r="C39" s="491" t="s">
        <v>233</v>
      </c>
      <c r="D39" s="748" t="s">
        <v>238</v>
      </c>
      <c r="E39" s="730"/>
      <c r="F39" s="151" t="str">
        <f>IF(F38&lt;0.3,"Unclassified",IF(F38&lt;0.44,"Pass",IF(F38&lt;0.55,"Good",IF(F38&lt;0.7,"Very Good",IF(F38&lt;0.85,"Excellent","Outstanding")))))</f>
        <v>Unclassified</v>
      </c>
    </row>
    <row r="40" spans="3:10" ht="4.5" customHeight="1">
      <c r="C40" s="492"/>
      <c r="D40" s="493"/>
      <c r="E40" s="494"/>
      <c r="F40" s="152"/>
    </row>
    <row r="41" spans="3:10" ht="29.25" customHeight="1" thickBot="1">
      <c r="C41" s="153"/>
      <c r="D41" s="144"/>
      <c r="E41" s="487" t="s">
        <v>234</v>
      </c>
      <c r="F41" s="437" t="s">
        <v>151</v>
      </c>
      <c r="H41" t="s">
        <v>151</v>
      </c>
      <c r="I41" t="s">
        <v>235</v>
      </c>
      <c r="J41" t="s">
        <v>236</v>
      </c>
    </row>
    <row r="42" spans="3:10" ht="4.5" customHeight="1">
      <c r="C42" s="155"/>
      <c r="D42" s="156"/>
      <c r="E42" s="157"/>
      <c r="F42" s="158"/>
    </row>
  </sheetData>
  <mergeCells count="4">
    <mergeCell ref="E1:F1"/>
    <mergeCell ref="C2:F2"/>
    <mergeCell ref="D3:E3"/>
    <mergeCell ref="D39:E39"/>
  </mergeCells>
  <conditionalFormatting sqref="F36 F21 F27 F24 F18 F15 F12 F9 F6 F30">
    <cfRule type="cellIs" dxfId="1" priority="1" stopIfTrue="1" operator="equal">
      <formula>""</formula>
    </cfRule>
  </conditionalFormatting>
  <conditionalFormatting sqref="F41:F42">
    <cfRule type="cellIs" dxfId="0" priority="2" stopIfTrue="1" operator="equal">
      <formula>"Select… ▼"</formula>
    </cfRule>
  </conditionalFormatting>
  <dataValidations count="11">
    <dataValidation type="decimal" allowBlank="1" showInputMessage="1" showErrorMessage="1" errorTitle="Breeam Section Score" error="Maximum of 10 (or 11 for Fit-outs)" promptTitle="BREEAM Scores" prompt="Enter the score for each section (% of credits achieved x section weighting) to two decimal places (Maximum of 10 or 11 for Fit outs)" sqref="F30" xr:uid="{00000000-0002-0000-1000-000000000000}">
      <formula1>0</formula1>
      <formula2>11</formula2>
    </dataValidation>
    <dataValidation type="decimal" allowBlank="1" showInputMessage="1" showErrorMessage="1" errorTitle="Breeam Section Score" error="Maximum of 10 (or 0 for Fit-outs)" promptTitle="BREEAM Scores" prompt="Enter the score for each section (% of credits achieved x section weighting) to two decimal places (Maximum of 10 or 0 for Fit outs)" sqref="F27" xr:uid="{00000000-0002-0000-1000-000001000000}">
      <formula1>0</formula1>
      <formula2>10</formula2>
    </dataValidation>
    <dataValidation type="decimal" allowBlank="1" showInputMessage="1" showErrorMessage="1" errorTitle="Breeam Section Score" error="Maximum of 7.5 (or 8 for Fit-outs)" promptTitle="BREEAM Scores" prompt="Enter the score for each section (% of credits achieved x section weighting) to two decimal places (Maximum of 7.5 or 8 for Fit outs)" sqref="F24" xr:uid="{00000000-0002-0000-1000-000002000000}">
      <formula1>0</formula1>
      <formula2>8</formula2>
    </dataValidation>
    <dataValidation type="decimal" allowBlank="1" showInputMessage="1" showErrorMessage="1" errorTitle="Breeam Section Score" error="Maximum of 12.5 (or 14 for Fit-outs)" promptTitle="BREEAM Scores" prompt="Enter the score for each section (% of credits achieved x section weighting) to two decimal places (Maximum of 12.5 or 14 for Fit outs)" sqref="F21" xr:uid="{00000000-0002-0000-1000-000003000000}">
      <formula1>0</formula1>
      <formula2>14</formula2>
    </dataValidation>
    <dataValidation type="decimal" allowBlank="1" showInputMessage="1" showErrorMessage="1" errorTitle="Breeam Section Score" error="Maximum of 6 (or 7 for Fit-outs)" promptTitle="BREEAM Scores" prompt="Enter the score for each section (% of credits achieved x section weighting) to two decimal places (Maximum of 6 or 7 for Fit outs)" sqref="F18" xr:uid="{00000000-0002-0000-1000-000004000000}">
      <formula1>0</formula1>
      <formula2>7</formula2>
    </dataValidation>
    <dataValidation type="decimal" allowBlank="1" showInputMessage="1" showErrorMessage="1" errorTitle="Breeam Section Score" error="Maximum of 8 (or 9 for Fit-outs)" promptTitle="BREEAM Scores" prompt="Enter the score for each section (% of credits achieved x section weighting) to two decimal places (Maximum of 8 or 9 for Fit outs)" sqref="F15" xr:uid="{00000000-0002-0000-1000-000005000000}">
      <formula1>0</formula1>
      <formula2>9</formula2>
    </dataValidation>
    <dataValidation type="decimal" allowBlank="1" showInputMessage="1" showErrorMessage="1" errorTitle="Breeam Section Score" error="Maximum of 19 (or 21 for Fit-outs)" promptTitle="BREEAM Scores" prompt="Enter the score for each section (% of credits achieved x section weighting) to two decimal places (Maximum of 19 or 21 for Fit outs)" sqref="F12" xr:uid="{00000000-0002-0000-1000-000006000000}">
      <formula1>0</formula1>
      <formula2>21</formula2>
    </dataValidation>
    <dataValidation type="decimal" allowBlank="1" showInputMessage="1" showErrorMessage="1" errorTitle="Breeam Section Score" error="Maximum of 15 (or 17 for Fit-outs)" promptTitle="BREEAM Scores" prompt="Enter the score for each section (% of credits achieved x section weighting) to two decimal places (Maximum of 15 or 17 for Fit outs)" sqref="F9" xr:uid="{00000000-0002-0000-1000-000007000000}">
      <formula1>0</formula1>
      <formula2>17</formula2>
    </dataValidation>
    <dataValidation type="list" allowBlank="1" showInputMessage="1" showErrorMessage="1" sqref="F41:F42" xr:uid="{00000000-0002-0000-1000-000008000000}">
      <formula1>$H$41:$J$41</formula1>
    </dataValidation>
    <dataValidation type="decimal" allowBlank="1" showInputMessage="1" showErrorMessage="1" errorTitle="Breeam Section Score" error="Maximum of 12 (or 13 for Fit-outs)" promptTitle="BREEAM Scores" prompt="Enter the score for each section (% of credits achieved x section weighting) to two decimal places (Maximum of 12 or 13 for Fit outs)" sqref="F6" xr:uid="{00000000-0002-0000-1000-000009000000}">
      <formula1>0</formula1>
      <formula2>13</formula2>
    </dataValidation>
    <dataValidation type="decimal" allowBlank="1" showInputMessage="1" showErrorMessage="1" errorTitle="Breeam Scores" error="The score should be between 0 and 10 inclusive" promptTitle="BREEAM Scores" prompt="The BREEAM scores should be transferred from the BREEAM toolkit, and be 10 or below in value." sqref="F36" xr:uid="{00000000-0002-0000-1000-00000A000000}">
      <formula1>0</formula1>
      <formula2>10</formula2>
    </dataValidation>
  </dataValidations>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28"/>
  <sheetViews>
    <sheetView workbookViewId="0">
      <selection activeCell="C7" sqref="C7"/>
    </sheetView>
  </sheetViews>
  <sheetFormatPr defaultColWidth="9.1796875" defaultRowHeight="12.5"/>
  <cols>
    <col min="1" max="1" width="3.81640625" style="24" customWidth="1"/>
    <col min="2" max="2" width="34.54296875" style="48" customWidth="1"/>
    <col min="3" max="3" width="36.54296875" style="48" customWidth="1"/>
    <col min="4" max="4" width="30.1796875" style="48" customWidth="1"/>
    <col min="5" max="6" width="11.7265625" style="24" customWidth="1"/>
    <col min="7" max="8" width="9.1796875" style="24"/>
    <col min="9" max="9" width="11.1796875" style="24" customWidth="1"/>
    <col min="10" max="16384" width="9.1796875" style="24"/>
  </cols>
  <sheetData>
    <row r="1" spans="1:11" ht="14">
      <c r="A1" s="30" t="s">
        <v>930</v>
      </c>
      <c r="B1" s="31"/>
      <c r="C1" s="31"/>
      <c r="D1" s="600" t="s">
        <v>36</v>
      </c>
      <c r="E1" s="600"/>
      <c r="F1" s="600"/>
      <c r="G1" s="516"/>
      <c r="H1" s="516"/>
      <c r="I1" s="516"/>
      <c r="J1" s="516"/>
      <c r="K1" s="516"/>
    </row>
    <row r="2" spans="1:11" ht="13">
      <c r="A2" s="516"/>
      <c r="B2" s="32"/>
      <c r="C2" s="32"/>
      <c r="D2" s="32"/>
      <c r="E2" s="516"/>
      <c r="F2" s="516"/>
      <c r="G2" s="516"/>
      <c r="H2" s="516"/>
      <c r="I2" s="516"/>
      <c r="J2" s="516"/>
      <c r="K2" s="516"/>
    </row>
    <row r="3" spans="1:11" ht="13">
      <c r="A3" s="33"/>
      <c r="B3" s="34" t="s">
        <v>37</v>
      </c>
      <c r="C3" s="34" t="s">
        <v>38</v>
      </c>
      <c r="D3" s="34" t="s">
        <v>39</v>
      </c>
      <c r="E3" s="33" t="s">
        <v>40</v>
      </c>
      <c r="F3" s="34" t="s">
        <v>41</v>
      </c>
      <c r="G3" s="516"/>
      <c r="H3" s="516"/>
      <c r="I3" s="516"/>
      <c r="J3" s="516"/>
      <c r="K3" s="516"/>
    </row>
    <row r="4" spans="1:11" ht="25.5">
      <c r="A4" s="35">
        <v>1</v>
      </c>
      <c r="B4" s="36" t="s">
        <v>42</v>
      </c>
      <c r="C4" s="37" t="s">
        <v>43</v>
      </c>
      <c r="D4" s="37" t="s">
        <v>44</v>
      </c>
      <c r="E4" s="38" t="s">
        <v>45</v>
      </c>
      <c r="F4" s="38" t="s">
        <v>46</v>
      </c>
      <c r="G4" s="516"/>
      <c r="H4" s="516"/>
      <c r="I4" s="516"/>
      <c r="J4" s="516"/>
      <c r="K4" s="516"/>
    </row>
    <row r="5" spans="1:11" ht="25.5">
      <c r="A5" s="35">
        <v>2</v>
      </c>
      <c r="B5" s="36" t="s">
        <v>47</v>
      </c>
      <c r="C5" s="37" t="s">
        <v>48</v>
      </c>
      <c r="D5" s="37" t="s">
        <v>49</v>
      </c>
      <c r="E5" s="39" t="s">
        <v>50</v>
      </c>
      <c r="F5" s="40" t="s">
        <v>51</v>
      </c>
      <c r="G5" s="516"/>
      <c r="H5" s="516"/>
      <c r="I5" s="516"/>
      <c r="J5" s="516"/>
      <c r="K5" s="516"/>
    </row>
    <row r="6" spans="1:11" ht="25.5">
      <c r="A6" s="35">
        <v>3</v>
      </c>
      <c r="B6" s="36" t="s">
        <v>52</v>
      </c>
      <c r="C6" s="37" t="s">
        <v>53</v>
      </c>
      <c r="D6" s="37" t="s">
        <v>44</v>
      </c>
      <c r="E6" s="39" t="s">
        <v>54</v>
      </c>
      <c r="F6" s="38" t="s">
        <v>46</v>
      </c>
      <c r="G6" s="516"/>
      <c r="H6" s="516"/>
      <c r="I6" s="516"/>
      <c r="J6" s="516"/>
      <c r="K6" s="516"/>
    </row>
    <row r="7" spans="1:11" ht="25.5">
      <c r="A7" s="35">
        <v>4</v>
      </c>
      <c r="B7" s="36" t="s">
        <v>55</v>
      </c>
      <c r="C7" s="37" t="s">
        <v>56</v>
      </c>
      <c r="D7" s="37"/>
      <c r="E7" s="41"/>
      <c r="F7" s="41"/>
      <c r="G7" s="516"/>
      <c r="H7" s="516"/>
      <c r="I7" s="516"/>
      <c r="J7" s="516"/>
      <c r="K7" s="516"/>
    </row>
    <row r="8" spans="1:11">
      <c r="A8" s="35">
        <v>4.0999999999999996</v>
      </c>
      <c r="B8" s="37" t="s">
        <v>57</v>
      </c>
      <c r="C8" s="37" t="s">
        <v>58</v>
      </c>
      <c r="D8" s="42" t="s">
        <v>59</v>
      </c>
      <c r="E8" s="43">
        <v>100000</v>
      </c>
      <c r="F8" s="43">
        <v>0</v>
      </c>
      <c r="G8" s="44"/>
      <c r="H8" s="44"/>
      <c r="I8" s="516"/>
      <c r="J8" s="516"/>
      <c r="K8" s="516"/>
    </row>
    <row r="9" spans="1:11" ht="13">
      <c r="A9" s="45"/>
      <c r="B9" s="46"/>
      <c r="C9" s="37" t="s">
        <v>60</v>
      </c>
      <c r="D9" s="35" t="s">
        <v>61</v>
      </c>
      <c r="E9" s="43">
        <v>110000</v>
      </c>
      <c r="F9" s="43">
        <v>0</v>
      </c>
      <c r="G9" s="44"/>
      <c r="H9" s="44"/>
      <c r="I9" s="516"/>
      <c r="J9" s="516"/>
      <c r="K9" s="516"/>
    </row>
    <row r="10" spans="1:11" ht="25">
      <c r="A10" s="47"/>
      <c r="C10" s="37" t="s">
        <v>62</v>
      </c>
      <c r="D10" s="49"/>
      <c r="E10" s="50">
        <v>12000</v>
      </c>
      <c r="F10" s="50">
        <v>0</v>
      </c>
      <c r="G10" s="51"/>
      <c r="H10" s="52"/>
      <c r="I10" s="516"/>
      <c r="J10" s="516"/>
      <c r="K10" s="516"/>
    </row>
    <row r="11" spans="1:11" ht="13">
      <c r="A11" s="53"/>
      <c r="B11" s="54"/>
      <c r="C11" s="37"/>
      <c r="D11" s="55" t="s">
        <v>63</v>
      </c>
      <c r="E11" s="25">
        <f>(E9-(E8+E10))/E8</f>
        <v>-0.02</v>
      </c>
      <c r="F11" s="26" t="str">
        <f>IF(ISERROR((F9-(F8+F10))/F8),"",(F9-(F8+F10))/F8)</f>
        <v/>
      </c>
      <c r="G11" s="516"/>
      <c r="H11" s="52"/>
      <c r="I11" s="516"/>
      <c r="J11" s="516"/>
      <c r="K11" s="516"/>
    </row>
    <row r="12" spans="1:11">
      <c r="A12" s="35">
        <v>4.2</v>
      </c>
      <c r="B12" s="511" t="s">
        <v>64</v>
      </c>
      <c r="C12" s="37" t="s">
        <v>65</v>
      </c>
      <c r="D12" s="56" t="s">
        <v>66</v>
      </c>
      <c r="E12" s="57">
        <v>815323</v>
      </c>
      <c r="F12" s="57">
        <v>0</v>
      </c>
      <c r="G12" s="516"/>
      <c r="H12" s="52"/>
      <c r="I12" s="58"/>
      <c r="J12" s="516"/>
      <c r="K12" s="516"/>
    </row>
    <row r="13" spans="1:11" ht="13">
      <c r="A13" s="59"/>
      <c r="B13" s="46"/>
      <c r="C13" s="37" t="s">
        <v>67</v>
      </c>
      <c r="D13" s="35" t="s">
        <v>68</v>
      </c>
      <c r="E13" s="43">
        <v>908768</v>
      </c>
      <c r="F13" s="43">
        <v>0</v>
      </c>
      <c r="G13" s="516"/>
      <c r="H13" s="52"/>
      <c r="I13" s="58"/>
      <c r="J13" s="516"/>
      <c r="K13" s="516"/>
    </row>
    <row r="14" spans="1:11" ht="25">
      <c r="A14" s="53"/>
      <c r="B14" s="60"/>
      <c r="C14" s="37" t="s">
        <v>69</v>
      </c>
      <c r="D14" s="61"/>
      <c r="E14" s="50">
        <v>169212</v>
      </c>
      <c r="F14" s="49">
        <v>0</v>
      </c>
      <c r="G14" s="516"/>
      <c r="H14" s="52"/>
      <c r="I14" s="58"/>
      <c r="J14" s="516"/>
      <c r="K14" s="516"/>
    </row>
    <row r="15" spans="1:11" ht="13">
      <c r="A15" s="62"/>
      <c r="B15" s="601" t="s">
        <v>70</v>
      </c>
      <c r="C15" s="602"/>
      <c r="D15" s="63" t="s">
        <v>63</v>
      </c>
      <c r="E15" s="25">
        <f>(E13-(E12+E14))/E12</f>
        <v>-9.2928814715149702E-2</v>
      </c>
      <c r="F15" s="26" t="str">
        <f>IF(ISERROR((F13-(F12+F14))/F12),"",(F13-(F12+F14))/F12)</f>
        <v/>
      </c>
      <c r="G15" s="516"/>
      <c r="H15" s="52"/>
      <c r="I15" s="58"/>
      <c r="J15" s="516"/>
      <c r="K15" s="516"/>
    </row>
    <row r="16" spans="1:11" ht="25.5">
      <c r="A16" s="35">
        <v>5</v>
      </c>
      <c r="B16" s="36" t="s">
        <v>71</v>
      </c>
      <c r="C16" s="37" t="s">
        <v>56</v>
      </c>
      <c r="D16" s="54"/>
      <c r="E16" s="60"/>
      <c r="F16" s="60"/>
      <c r="G16" s="64"/>
      <c r="H16" s="27"/>
      <c r="I16" s="65"/>
      <c r="J16" s="66"/>
      <c r="K16" s="52"/>
    </row>
    <row r="17" spans="1:11">
      <c r="A17" s="35">
        <v>5.0999999999999996</v>
      </c>
      <c r="B17" s="37" t="s">
        <v>72</v>
      </c>
      <c r="C17" s="37" t="s">
        <v>73</v>
      </c>
      <c r="D17" s="67" t="s">
        <v>74</v>
      </c>
      <c r="E17" s="68">
        <v>39517</v>
      </c>
      <c r="F17" s="41">
        <v>0</v>
      </c>
      <c r="G17" s="69"/>
      <c r="H17" s="69"/>
      <c r="I17" s="44"/>
      <c r="J17" s="52"/>
      <c r="K17" s="516"/>
    </row>
    <row r="18" spans="1:11">
      <c r="A18" s="59"/>
      <c r="B18" s="61"/>
      <c r="C18" s="37" t="s">
        <v>75</v>
      </c>
      <c r="D18" s="70" t="s">
        <v>76</v>
      </c>
      <c r="E18" s="68">
        <v>39671</v>
      </c>
      <c r="F18" s="41">
        <v>0</v>
      </c>
      <c r="G18" s="69"/>
      <c r="H18" s="525"/>
      <c r="I18" s="71"/>
      <c r="J18" s="52"/>
      <c r="K18" s="516"/>
    </row>
    <row r="19" spans="1:11">
      <c r="A19" s="47"/>
      <c r="B19" s="516"/>
      <c r="C19" s="37" t="s">
        <v>77</v>
      </c>
      <c r="D19" s="37"/>
      <c r="E19" s="68">
        <v>39671</v>
      </c>
      <c r="F19" s="41">
        <v>0</v>
      </c>
      <c r="G19" s="69"/>
      <c r="H19" s="525"/>
      <c r="I19" s="71"/>
      <c r="J19" s="52"/>
      <c r="K19" s="516"/>
    </row>
    <row r="20" spans="1:11" ht="25">
      <c r="A20" s="47"/>
      <c r="B20" s="516"/>
      <c r="C20" s="37" t="s">
        <v>78</v>
      </c>
      <c r="D20" s="37"/>
      <c r="E20" s="37">
        <v>0</v>
      </c>
      <c r="F20" s="41">
        <v>0</v>
      </c>
      <c r="G20" s="69"/>
      <c r="H20" s="525"/>
      <c r="I20" s="71"/>
      <c r="J20" s="72"/>
      <c r="K20" s="516"/>
    </row>
    <row r="21" spans="1:11" ht="13">
      <c r="A21" s="47"/>
      <c r="B21" s="516"/>
      <c r="C21" s="37" t="s">
        <v>79</v>
      </c>
      <c r="D21" s="73"/>
      <c r="E21" s="74">
        <f>E18+E20</f>
        <v>39671</v>
      </c>
      <c r="F21" s="61">
        <f>F18+F20</f>
        <v>0</v>
      </c>
      <c r="G21" s="66"/>
      <c r="H21" s="75"/>
      <c r="I21" s="76"/>
      <c r="J21" s="52"/>
      <c r="K21" s="516"/>
    </row>
    <row r="22" spans="1:11" ht="13">
      <c r="A22" s="53"/>
      <c r="B22" s="60"/>
      <c r="C22" s="37"/>
      <c r="D22" s="63" t="s">
        <v>63</v>
      </c>
      <c r="E22" s="25">
        <f>((E19-E17)-(E21-E17))/(E21-E17)</f>
        <v>0</v>
      </c>
      <c r="F22" s="26" t="str">
        <f>IF(ISERROR(((F19-F17)-(F21-F17))/(F21-F17)),"",((F19-F17)-(F21-F17))/(F21-F17))</f>
        <v/>
      </c>
      <c r="G22" s="44"/>
      <c r="H22" s="44"/>
      <c r="I22" s="71"/>
      <c r="J22" s="72"/>
      <c r="K22" s="516"/>
    </row>
    <row r="23" spans="1:11" ht="13">
      <c r="A23" s="41">
        <v>6</v>
      </c>
      <c r="B23" s="36" t="s">
        <v>80</v>
      </c>
      <c r="C23" s="37" t="s">
        <v>81</v>
      </c>
      <c r="D23" s="60"/>
      <c r="E23" s="60"/>
      <c r="F23" s="60"/>
      <c r="G23" s="66"/>
      <c r="H23" s="525"/>
      <c r="I23" s="71"/>
      <c r="J23" s="44"/>
      <c r="K23" s="52"/>
    </row>
    <row r="24" spans="1:11">
      <c r="A24" s="61"/>
      <c r="B24" s="73"/>
      <c r="C24" s="37" t="s">
        <v>82</v>
      </c>
      <c r="D24" s="77" t="s">
        <v>83</v>
      </c>
      <c r="E24" s="78"/>
      <c r="F24" s="78"/>
      <c r="G24" s="71"/>
      <c r="H24" s="516"/>
      <c r="I24" s="516"/>
      <c r="J24" s="69"/>
      <c r="K24" s="69"/>
    </row>
    <row r="25" spans="1:11">
      <c r="A25" s="516"/>
      <c r="C25" s="37" t="s">
        <v>84</v>
      </c>
      <c r="D25" s="79" t="s">
        <v>85</v>
      </c>
      <c r="E25" s="80"/>
      <c r="F25" s="80"/>
      <c r="G25" s="69"/>
      <c r="H25" s="516"/>
      <c r="I25" s="516"/>
      <c r="J25" s="516"/>
      <c r="K25" s="516"/>
    </row>
    <row r="26" spans="1:11">
      <c r="A26" s="60"/>
      <c r="B26" s="603" t="s">
        <v>86</v>
      </c>
      <c r="C26" s="601"/>
      <c r="D26" s="601"/>
      <c r="E26" s="601"/>
      <c r="F26" s="601"/>
      <c r="G26" s="516"/>
      <c r="H26" s="516"/>
      <c r="I26" s="516"/>
      <c r="J26" s="516"/>
      <c r="K26" s="516"/>
    </row>
    <row r="27" spans="1:11" ht="13">
      <c r="A27" s="41">
        <v>7</v>
      </c>
      <c r="B27" s="36" t="s">
        <v>30</v>
      </c>
      <c r="C27" s="37"/>
      <c r="D27" s="37"/>
      <c r="E27" s="41"/>
      <c r="F27" s="41"/>
      <c r="G27" s="516"/>
      <c r="H27" s="516"/>
      <c r="I27" s="516"/>
      <c r="J27" s="516"/>
      <c r="K27" s="516"/>
    </row>
    <row r="28" spans="1:11" ht="16.149999999999999" customHeight="1">
      <c r="A28" s="41"/>
      <c r="B28" s="601" t="s">
        <v>87</v>
      </c>
      <c r="C28" s="601"/>
      <c r="D28" s="601"/>
      <c r="E28" s="601"/>
      <c r="F28" s="601"/>
      <c r="G28" s="516"/>
      <c r="H28" s="516"/>
      <c r="I28" s="516"/>
      <c r="J28" s="516"/>
      <c r="K28" s="516"/>
    </row>
  </sheetData>
  <mergeCells count="4">
    <mergeCell ref="D1:F1"/>
    <mergeCell ref="B15:C15"/>
    <mergeCell ref="B26:F26"/>
    <mergeCell ref="B28:F28"/>
  </mergeCells>
  <pageMargins left="0.7" right="0.7" top="0.75" bottom="0.75" header="0.3" footer="0.3"/>
  <pageSetup paperSize="9" orientation="landscape"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E30"/>
  <sheetViews>
    <sheetView workbookViewId="0">
      <selection activeCell="D28" sqref="D28"/>
    </sheetView>
  </sheetViews>
  <sheetFormatPr defaultRowHeight="14.5"/>
  <cols>
    <col min="1" max="1" width="1" customWidth="1"/>
    <col min="2" max="4" width="25.26953125" customWidth="1"/>
    <col min="5" max="5" width="31.81640625" customWidth="1"/>
  </cols>
  <sheetData>
    <row r="2" spans="2:5">
      <c r="B2" s="607" t="s">
        <v>88</v>
      </c>
      <c r="C2" s="607"/>
      <c r="D2" s="607"/>
      <c r="E2" s="607"/>
    </row>
    <row r="3" spans="2:5">
      <c r="B3" s="604" t="s">
        <v>89</v>
      </c>
      <c r="C3" s="605"/>
      <c r="D3" s="605"/>
      <c r="E3" s="606"/>
    </row>
    <row r="4" spans="2:5" ht="14.9" customHeight="1">
      <c r="B4" s="604" t="s">
        <v>90</v>
      </c>
      <c r="C4" s="605"/>
      <c r="D4" s="605"/>
      <c r="E4" s="606"/>
    </row>
    <row r="5" spans="2:5" ht="26.65" customHeight="1" thickBot="1">
      <c r="B5" s="504" t="s">
        <v>91</v>
      </c>
      <c r="C5" s="505" t="s">
        <v>92</v>
      </c>
      <c r="D5" s="505" t="s">
        <v>93</v>
      </c>
      <c r="E5" s="505" t="s">
        <v>94</v>
      </c>
    </row>
    <row r="6" spans="2:5" ht="112.5" customHeight="1" thickBot="1">
      <c r="B6" s="495" t="s">
        <v>95</v>
      </c>
      <c r="C6" s="496" t="s">
        <v>96</v>
      </c>
      <c r="D6" s="497" t="s">
        <v>97</v>
      </c>
      <c r="E6" s="497" t="s">
        <v>98</v>
      </c>
    </row>
    <row r="7" spans="2:5" ht="15" thickBot="1">
      <c r="B7" s="612" t="s">
        <v>99</v>
      </c>
      <c r="C7" s="613"/>
      <c r="D7" s="613"/>
      <c r="E7" s="614"/>
    </row>
    <row r="8" spans="2:5" ht="25.5" thickBot="1">
      <c r="B8" s="512" t="s">
        <v>100</v>
      </c>
      <c r="C8" s="496" t="s">
        <v>101</v>
      </c>
      <c r="D8" s="497" t="s">
        <v>102</v>
      </c>
      <c r="E8" s="497" t="s">
        <v>100</v>
      </c>
    </row>
    <row r="9" spans="2:5" ht="15" thickBot="1">
      <c r="B9" s="512" t="s">
        <v>103</v>
      </c>
      <c r="C9" s="496" t="s">
        <v>104</v>
      </c>
      <c r="D9" s="497" t="s">
        <v>105</v>
      </c>
      <c r="E9" s="497" t="s">
        <v>103</v>
      </c>
    </row>
    <row r="11" spans="2:5" ht="15" thickBot="1">
      <c r="B11" s="604" t="s">
        <v>106</v>
      </c>
      <c r="C11" s="605"/>
      <c r="D11" s="605"/>
      <c r="E11" s="606"/>
    </row>
    <row r="12" spans="2:5" ht="50.9" customHeight="1" thickBot="1">
      <c r="B12" s="498" t="s">
        <v>107</v>
      </c>
      <c r="C12" s="499" t="s">
        <v>108</v>
      </c>
      <c r="D12" s="500" t="s">
        <v>91</v>
      </c>
      <c r="E12" s="615" t="s">
        <v>109</v>
      </c>
    </row>
    <row r="13" spans="2:5" ht="50.9" customHeight="1" thickBot="1">
      <c r="B13" s="608" t="s">
        <v>110</v>
      </c>
      <c r="C13" s="497" t="s">
        <v>111</v>
      </c>
      <c r="D13" s="501" t="s">
        <v>112</v>
      </c>
      <c r="E13" s="616"/>
    </row>
    <row r="14" spans="2:5" ht="50.9" customHeight="1" thickBot="1">
      <c r="B14" s="610"/>
      <c r="C14" s="497" t="s">
        <v>113</v>
      </c>
      <c r="D14" s="501" t="s">
        <v>114</v>
      </c>
      <c r="E14" s="617"/>
    </row>
    <row r="16" spans="2:5" ht="15" thickBot="1">
      <c r="B16" s="604" t="s">
        <v>115</v>
      </c>
      <c r="C16" s="605"/>
      <c r="D16" s="605"/>
      <c r="E16" s="606"/>
    </row>
    <row r="17" spans="2:5" ht="15" thickBot="1">
      <c r="B17" s="498" t="s">
        <v>91</v>
      </c>
      <c r="C17" s="502" t="s">
        <v>92</v>
      </c>
      <c r="D17" s="502" t="s">
        <v>93</v>
      </c>
      <c r="E17" s="502" t="s">
        <v>94</v>
      </c>
    </row>
    <row r="18" spans="2:5" ht="100.5" thickBot="1">
      <c r="B18" s="503" t="s">
        <v>116</v>
      </c>
      <c r="C18" s="513" t="s">
        <v>117</v>
      </c>
      <c r="D18" s="513" t="s">
        <v>118</v>
      </c>
      <c r="E18" s="513" t="s">
        <v>119</v>
      </c>
    </row>
    <row r="19" spans="2:5" ht="52" thickBot="1">
      <c r="B19" s="503" t="s">
        <v>120</v>
      </c>
      <c r="C19" s="513" t="s">
        <v>121</v>
      </c>
      <c r="D19" s="513" t="s">
        <v>122</v>
      </c>
      <c r="E19" s="513"/>
    </row>
    <row r="20" spans="2:5" ht="39.4" customHeight="1" thickBot="1">
      <c r="B20" s="503" t="s">
        <v>123</v>
      </c>
      <c r="C20" s="618" t="s">
        <v>124</v>
      </c>
      <c r="D20" s="618" t="s">
        <v>125</v>
      </c>
      <c r="E20" s="618"/>
    </row>
    <row r="21" spans="2:5" ht="42" customHeight="1" thickBot="1">
      <c r="B21" s="513" t="s">
        <v>126</v>
      </c>
      <c r="C21" s="618"/>
      <c r="D21" s="619"/>
      <c r="E21" s="618"/>
    </row>
    <row r="22" spans="2:5" ht="33" customHeight="1" thickBot="1">
      <c r="B22" s="513" t="s">
        <v>127</v>
      </c>
      <c r="C22" s="618"/>
      <c r="D22" s="619"/>
      <c r="E22" s="618"/>
    </row>
    <row r="24" spans="2:5" ht="15" thickBot="1">
      <c r="B24" s="611" t="s">
        <v>128</v>
      </c>
      <c r="C24" s="611"/>
    </row>
    <row r="25" spans="2:5" ht="15" thickBot="1">
      <c r="B25" s="498" t="s">
        <v>91</v>
      </c>
      <c r="C25" s="499" t="s">
        <v>92</v>
      </c>
    </row>
    <row r="26" spans="2:5" ht="50">
      <c r="B26" s="514" t="s">
        <v>129</v>
      </c>
      <c r="C26" s="608" t="s">
        <v>130</v>
      </c>
    </row>
    <row r="27" spans="2:5">
      <c r="B27" s="514" t="s">
        <v>131</v>
      </c>
      <c r="C27" s="609"/>
    </row>
    <row r="28" spans="2:5">
      <c r="B28" s="514" t="s">
        <v>132</v>
      </c>
      <c r="C28" s="609"/>
    </row>
    <row r="29" spans="2:5" ht="25">
      <c r="B29" s="514" t="s">
        <v>133</v>
      </c>
      <c r="C29" s="609"/>
    </row>
    <row r="30" spans="2:5" ht="15" thickBot="1">
      <c r="B30" s="512" t="s">
        <v>134</v>
      </c>
      <c r="C30" s="610"/>
    </row>
  </sheetData>
  <mergeCells count="13">
    <mergeCell ref="C26:C30"/>
    <mergeCell ref="B24:C24"/>
    <mergeCell ref="B7:E7"/>
    <mergeCell ref="B13:B14"/>
    <mergeCell ref="E12:E14"/>
    <mergeCell ref="C20:C22"/>
    <mergeCell ref="D20:D22"/>
    <mergeCell ref="E20:E22"/>
    <mergeCell ref="B4:E4"/>
    <mergeCell ref="B2:E2"/>
    <mergeCell ref="B3:E3"/>
    <mergeCell ref="B11:E11"/>
    <mergeCell ref="B16:E16"/>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M352"/>
  <sheetViews>
    <sheetView topLeftCell="A8" workbookViewId="0">
      <selection activeCell="D14" sqref="D14"/>
    </sheetView>
  </sheetViews>
  <sheetFormatPr defaultRowHeight="14.5"/>
  <cols>
    <col min="1" max="1" width="6" customWidth="1"/>
    <col min="2" max="2" width="25.7265625" customWidth="1"/>
    <col min="3" max="3" width="32.1796875" customWidth="1"/>
    <col min="4" max="4" width="35.54296875" customWidth="1"/>
    <col min="5" max="5" width="35.81640625" customWidth="1"/>
    <col min="7" max="7" width="19.7265625" hidden="1" customWidth="1"/>
    <col min="8" max="12" width="8.81640625" hidden="1" customWidth="1"/>
    <col min="13" max="27" width="8.81640625" customWidth="1"/>
  </cols>
  <sheetData>
    <row r="1" spans="1:13" s="23" customFormat="1" ht="24.75" customHeight="1">
      <c r="A1" s="1" t="s">
        <v>135</v>
      </c>
      <c r="B1" s="81"/>
      <c r="C1" s="81"/>
      <c r="D1" s="82" t="s">
        <v>36</v>
      </c>
      <c r="E1" s="83"/>
    </row>
    <row r="2" spans="1:13" ht="24.75" customHeight="1">
      <c r="A2" s="620" t="s">
        <v>136</v>
      </c>
      <c r="B2" s="620"/>
      <c r="C2" s="620"/>
      <c r="D2" s="620"/>
      <c r="E2" s="84" t="s">
        <v>927</v>
      </c>
    </row>
    <row r="3" spans="1:13" ht="4.5" customHeight="1"/>
    <row r="4" spans="1:13" s="86" customFormat="1" ht="25.5" customHeight="1" thickBot="1">
      <c r="A4" s="621" t="s">
        <v>137</v>
      </c>
      <c r="B4" s="622"/>
      <c r="C4" s="623"/>
      <c r="D4" s="624"/>
      <c r="E4" s="532" t="s">
        <v>138</v>
      </c>
      <c r="F4" s="85"/>
      <c r="G4" s="23" t="s">
        <v>138</v>
      </c>
      <c r="H4"/>
      <c r="I4"/>
      <c r="J4"/>
      <c r="K4"/>
      <c r="L4"/>
      <c r="M4" s="23"/>
    </row>
    <row r="5" spans="1:13" s="86" customFormat="1" ht="4.5" customHeight="1">
      <c r="A5" s="87"/>
      <c r="B5" s="88"/>
      <c r="C5" s="520"/>
      <c r="D5" s="520"/>
      <c r="E5" s="89"/>
      <c r="F5" s="85"/>
      <c r="G5" s="85"/>
      <c r="H5" s="90"/>
      <c r="I5" s="91"/>
    </row>
    <row r="6" spans="1:13" s="23" customFormat="1" ht="14">
      <c r="A6" s="92" t="s">
        <v>139</v>
      </c>
      <c r="B6" s="93" t="s">
        <v>140</v>
      </c>
      <c r="C6" s="93" t="s">
        <v>38</v>
      </c>
      <c r="D6" s="93" t="s">
        <v>141</v>
      </c>
      <c r="E6" s="94" t="s">
        <v>142</v>
      </c>
    </row>
    <row r="7" spans="1:13" ht="4.5" hidden="1" customHeight="1">
      <c r="A7" s="533"/>
      <c r="B7" s="534"/>
      <c r="C7" s="535">
        <v>575</v>
      </c>
      <c r="D7" s="536"/>
      <c r="E7" s="537"/>
    </row>
    <row r="8" spans="1:13" ht="25.5" customHeight="1">
      <c r="A8" s="95" t="s">
        <v>143</v>
      </c>
      <c r="B8" s="507"/>
      <c r="C8" s="507"/>
      <c r="D8" s="96"/>
      <c r="E8" s="97"/>
    </row>
    <row r="9" spans="1:13" ht="4.5" customHeight="1">
      <c r="A9" s="440"/>
      <c r="B9" s="434"/>
      <c r="C9" s="538"/>
      <c r="D9" s="441"/>
      <c r="E9" s="436"/>
      <c r="F9" s="23"/>
      <c r="G9" s="23"/>
    </row>
    <row r="10" spans="1:13" ht="25.5" customHeight="1" thickBot="1">
      <c r="A10" s="525" t="s">
        <v>144</v>
      </c>
      <c r="B10" s="519" t="s">
        <v>931</v>
      </c>
      <c r="C10" s="539"/>
      <c r="D10" s="98" t="s">
        <v>932</v>
      </c>
      <c r="E10" s="99"/>
      <c r="F10" s="23"/>
      <c r="G10" s="23"/>
    </row>
    <row r="11" spans="1:13" ht="4.5" customHeight="1">
      <c r="A11" s="520"/>
      <c r="B11" s="524"/>
      <c r="C11" s="518"/>
      <c r="D11" s="100"/>
      <c r="E11" s="101"/>
      <c r="F11" s="23"/>
      <c r="G11" s="23"/>
    </row>
    <row r="12" spans="1:13" ht="25.5" customHeight="1">
      <c r="A12" s="102" t="s">
        <v>145</v>
      </c>
      <c r="B12" s="524"/>
      <c r="C12" s="524"/>
      <c r="D12" s="100"/>
      <c r="E12" s="101"/>
      <c r="F12" s="23"/>
      <c r="G12" s="23"/>
    </row>
    <row r="13" spans="1:13" ht="4.5" customHeight="1">
      <c r="A13" s="540"/>
      <c r="B13" s="434"/>
      <c r="C13" s="434"/>
      <c r="D13" s="441"/>
      <c r="E13" s="436"/>
      <c r="F13" s="23"/>
      <c r="G13" s="23"/>
    </row>
    <row r="14" spans="1:13" ht="26.5" thickBot="1">
      <c r="A14" s="75" t="s">
        <v>146</v>
      </c>
      <c r="B14" s="76" t="s">
        <v>147</v>
      </c>
      <c r="C14" s="437"/>
      <c r="D14" s="103" t="s">
        <v>148</v>
      </c>
      <c r="E14" s="99"/>
      <c r="F14" s="23"/>
      <c r="G14" s="23"/>
    </row>
    <row r="15" spans="1:13" ht="4.5" customHeight="1">
      <c r="A15" s="520"/>
      <c r="B15" s="524"/>
      <c r="C15" s="104"/>
      <c r="D15" s="100"/>
      <c r="E15" s="101"/>
      <c r="F15" s="23"/>
      <c r="G15" s="23"/>
    </row>
    <row r="16" spans="1:13" ht="4.5" customHeight="1">
      <c r="A16" s="525"/>
      <c r="B16" s="519"/>
      <c r="C16" s="105"/>
      <c r="D16" s="98"/>
      <c r="E16" s="71"/>
      <c r="F16" s="23"/>
      <c r="G16" s="23"/>
    </row>
    <row r="17" spans="1:12" ht="26.25" customHeight="1" thickBot="1">
      <c r="A17" s="525" t="s">
        <v>149</v>
      </c>
      <c r="B17" s="519" t="s">
        <v>150</v>
      </c>
      <c r="C17" s="437" t="s">
        <v>151</v>
      </c>
      <c r="D17" s="98" t="s">
        <v>152</v>
      </c>
      <c r="E17" s="99"/>
      <c r="F17" s="23"/>
      <c r="G17" s="23" t="s">
        <v>151</v>
      </c>
      <c r="H17" t="s">
        <v>153</v>
      </c>
      <c r="I17" t="s">
        <v>154</v>
      </c>
      <c r="J17" t="s">
        <v>155</v>
      </c>
      <c r="K17" t="s">
        <v>156</v>
      </c>
      <c r="L17" t="s">
        <v>157</v>
      </c>
    </row>
    <row r="18" spans="1:12" ht="4.5" customHeight="1">
      <c r="A18" s="520"/>
      <c r="B18" s="524"/>
      <c r="C18" s="104"/>
      <c r="D18" s="100"/>
      <c r="E18" s="101"/>
      <c r="F18" s="23"/>
      <c r="G18" s="23"/>
    </row>
    <row r="19" spans="1:12" ht="4.5" customHeight="1">
      <c r="A19" s="525"/>
      <c r="B19" s="519"/>
      <c r="C19" s="105"/>
      <c r="D19" s="98"/>
      <c r="E19" s="71"/>
      <c r="F19" s="23"/>
      <c r="G19" s="23"/>
    </row>
    <row r="20" spans="1:12" ht="52.5" thickBot="1">
      <c r="A20" s="66" t="s">
        <v>158</v>
      </c>
      <c r="B20" s="76" t="s">
        <v>159</v>
      </c>
      <c r="C20" s="437"/>
      <c r="D20" s="98" t="s">
        <v>160</v>
      </c>
      <c r="E20" s="99"/>
      <c r="F20" s="23"/>
      <c r="G20" s="23"/>
    </row>
    <row r="21" spans="1:12" ht="4.5" customHeight="1">
      <c r="A21" s="106"/>
      <c r="B21" s="524"/>
      <c r="C21" s="104"/>
      <c r="D21" s="100"/>
      <c r="E21" s="101"/>
      <c r="F21" s="23"/>
      <c r="G21" s="23"/>
    </row>
    <row r="22" spans="1:12" ht="4.5" customHeight="1">
      <c r="A22" s="440"/>
      <c r="B22" s="434"/>
      <c r="C22" s="541"/>
      <c r="D22" s="441"/>
      <c r="E22" s="436"/>
      <c r="F22" s="23"/>
      <c r="G22" s="23"/>
    </row>
    <row r="23" spans="1:12" ht="52.5" thickBot="1">
      <c r="A23" s="525" t="s">
        <v>161</v>
      </c>
      <c r="B23" s="519" t="s">
        <v>162</v>
      </c>
      <c r="C23" s="437"/>
      <c r="D23" s="98" t="s">
        <v>163</v>
      </c>
      <c r="E23" s="99"/>
      <c r="F23" s="23"/>
      <c r="G23" s="23"/>
    </row>
    <row r="24" spans="1:12" ht="4.5" customHeight="1">
      <c r="A24" s="520"/>
      <c r="B24" s="524"/>
      <c r="C24" s="107"/>
      <c r="D24" s="100"/>
      <c r="E24" s="101"/>
      <c r="F24" s="23"/>
      <c r="G24" s="23"/>
    </row>
    <row r="25" spans="1:12" ht="4.5" customHeight="1">
      <c r="A25" s="440"/>
      <c r="B25" s="434"/>
      <c r="C25" s="445"/>
      <c r="D25" s="441"/>
      <c r="E25" s="436"/>
      <c r="F25" s="23"/>
      <c r="G25" s="23"/>
    </row>
    <row r="26" spans="1:12" ht="39.5" thickBot="1">
      <c r="A26" s="108" t="s">
        <v>164</v>
      </c>
      <c r="B26" s="519" t="s">
        <v>165</v>
      </c>
      <c r="C26" s="437"/>
      <c r="D26" s="98" t="s">
        <v>166</v>
      </c>
      <c r="E26" s="99"/>
      <c r="F26" s="23"/>
      <c r="G26" s="23"/>
    </row>
    <row r="27" spans="1:12" ht="4.5" customHeight="1">
      <c r="A27" s="106"/>
      <c r="B27" s="524"/>
      <c r="C27" s="104"/>
      <c r="D27" s="100"/>
      <c r="E27" s="101"/>
      <c r="F27" s="23"/>
      <c r="G27" s="23"/>
    </row>
    <row r="28" spans="1:12" ht="4.5" customHeight="1">
      <c r="A28" s="433"/>
      <c r="B28" s="434"/>
      <c r="C28" s="435"/>
      <c r="D28" s="441"/>
      <c r="E28" s="436"/>
      <c r="F28" s="23"/>
      <c r="G28" s="23"/>
    </row>
    <row r="29" spans="1:12" ht="39.5" thickBot="1">
      <c r="A29" s="525" t="s">
        <v>167</v>
      </c>
      <c r="B29" s="519" t="s">
        <v>168</v>
      </c>
      <c r="C29" s="437"/>
      <c r="D29" s="98" t="s">
        <v>169</v>
      </c>
      <c r="E29" s="99"/>
      <c r="F29" s="23"/>
      <c r="G29" s="23"/>
    </row>
    <row r="30" spans="1:12" ht="4.5" customHeight="1">
      <c r="A30" s="520"/>
      <c r="B30" s="524"/>
      <c r="C30" s="104"/>
      <c r="D30" s="100"/>
      <c r="E30" s="101"/>
      <c r="F30" s="23"/>
      <c r="G30" s="23"/>
    </row>
    <row r="31" spans="1:12" ht="4.5" customHeight="1">
      <c r="A31" s="440"/>
      <c r="B31" s="434"/>
      <c r="C31" s="435"/>
      <c r="D31" s="441"/>
      <c r="E31" s="436"/>
      <c r="F31" s="23"/>
      <c r="G31" s="23"/>
    </row>
    <row r="32" spans="1:12" ht="52.5" thickBot="1">
      <c r="A32" s="66" t="s">
        <v>170</v>
      </c>
      <c r="B32" s="76" t="s">
        <v>171</v>
      </c>
      <c r="C32" s="444"/>
      <c r="D32" s="98" t="s">
        <v>172</v>
      </c>
      <c r="E32" s="99"/>
      <c r="F32" s="23"/>
      <c r="G32" s="23"/>
    </row>
    <row r="33" spans="1:7" ht="4.5" customHeight="1">
      <c r="A33" s="106"/>
      <c r="B33" s="524"/>
      <c r="C33" s="104"/>
      <c r="D33" s="100"/>
      <c r="E33" s="101"/>
      <c r="F33" s="23"/>
      <c r="G33" s="23"/>
    </row>
    <row r="34" spans="1:7" ht="4.5" customHeight="1">
      <c r="A34" s="109"/>
      <c r="B34" s="519"/>
      <c r="C34" s="519"/>
      <c r="D34" s="98"/>
      <c r="E34" s="71"/>
      <c r="F34" s="23"/>
      <c r="G34" s="23"/>
    </row>
    <row r="35" spans="1:7" ht="25.5" customHeight="1" thickBot="1">
      <c r="A35" s="75" t="s">
        <v>173</v>
      </c>
      <c r="B35" s="76" t="s">
        <v>174</v>
      </c>
      <c r="C35" s="437"/>
      <c r="D35" s="98" t="s">
        <v>175</v>
      </c>
      <c r="E35" s="99"/>
      <c r="F35" s="23"/>
      <c r="G35" s="23"/>
    </row>
    <row r="36" spans="1:7" ht="4.5" customHeight="1">
      <c r="A36" s="102"/>
      <c r="B36" s="524"/>
      <c r="C36" s="524"/>
      <c r="D36" s="100"/>
      <c r="E36" s="101"/>
      <c r="F36" s="23"/>
      <c r="G36" s="23"/>
    </row>
    <row r="37" spans="1:7" ht="4.5" customHeight="1">
      <c r="A37" s="109"/>
      <c r="B37" s="519"/>
      <c r="C37" s="519"/>
      <c r="D37" s="98"/>
      <c r="E37" s="71"/>
      <c r="F37" s="23"/>
      <c r="G37" s="23"/>
    </row>
    <row r="38" spans="1:7" ht="25.5" customHeight="1" thickBot="1">
      <c r="A38" s="75" t="s">
        <v>176</v>
      </c>
      <c r="B38" s="76" t="s">
        <v>177</v>
      </c>
      <c r="C38" s="437"/>
      <c r="D38" s="98"/>
      <c r="E38" s="99"/>
      <c r="F38" s="23"/>
      <c r="G38" s="23"/>
    </row>
    <row r="39" spans="1:7" ht="4.5" customHeight="1">
      <c r="A39" s="102"/>
      <c r="B39" s="524"/>
      <c r="C39" s="524"/>
      <c r="D39" s="100"/>
      <c r="E39" s="101"/>
      <c r="F39" s="23"/>
      <c r="G39" s="23"/>
    </row>
    <row r="40" spans="1:7" ht="25.5" customHeight="1">
      <c r="A40" s="102" t="s">
        <v>178</v>
      </c>
      <c r="B40" s="524"/>
      <c r="C40" s="524"/>
      <c r="D40" s="110" t="s">
        <v>179</v>
      </c>
      <c r="E40" s="101"/>
      <c r="F40" s="23"/>
      <c r="G40" s="23"/>
    </row>
    <row r="41" spans="1:7" ht="4.5" customHeight="1">
      <c r="A41" s="440"/>
      <c r="B41" s="434"/>
      <c r="C41" s="448"/>
      <c r="D41" s="441"/>
      <c r="E41" s="449"/>
    </row>
    <row r="42" spans="1:7" ht="25.5" customHeight="1" thickBot="1">
      <c r="A42" s="75" t="s">
        <v>180</v>
      </c>
      <c r="B42" s="76" t="s">
        <v>181</v>
      </c>
      <c r="C42" s="542"/>
      <c r="D42" s="98" t="s">
        <v>182</v>
      </c>
      <c r="E42" s="99"/>
    </row>
    <row r="43" spans="1:7" ht="4.5" customHeight="1">
      <c r="A43" s="520"/>
      <c r="B43" s="524"/>
      <c r="C43" s="111"/>
      <c r="D43" s="100"/>
      <c r="E43" s="112"/>
    </row>
    <row r="44" spans="1:7" ht="4.5" customHeight="1">
      <c r="A44" s="440"/>
      <c r="B44" s="434"/>
      <c r="C44" s="448"/>
      <c r="D44" s="441"/>
      <c r="E44" s="449"/>
    </row>
    <row r="45" spans="1:7" ht="25.5" customHeight="1" thickBot="1">
      <c r="A45" s="66" t="s">
        <v>183</v>
      </c>
      <c r="B45" s="76" t="s">
        <v>184</v>
      </c>
      <c r="C45" s="542"/>
      <c r="D45" s="98" t="s">
        <v>185</v>
      </c>
      <c r="E45" s="99"/>
      <c r="F45" s="23"/>
      <c r="G45" s="23"/>
    </row>
    <row r="46" spans="1:7" ht="4.5" customHeight="1">
      <c r="A46" s="520"/>
      <c r="B46" s="524"/>
      <c r="C46" s="111"/>
      <c r="D46" s="100"/>
      <c r="E46" s="101"/>
      <c r="F46" s="23"/>
      <c r="G46" s="23"/>
    </row>
    <row r="47" spans="1:7" ht="4.5" customHeight="1">
      <c r="A47" s="440"/>
      <c r="B47" s="434"/>
      <c r="C47" s="448"/>
      <c r="D47" s="441"/>
      <c r="E47" s="436"/>
      <c r="F47" s="23"/>
      <c r="G47" s="23"/>
    </row>
    <row r="48" spans="1:7" ht="39.5" thickBot="1">
      <c r="A48" s="66" t="s">
        <v>186</v>
      </c>
      <c r="B48" s="76" t="s">
        <v>187</v>
      </c>
      <c r="C48" s="542"/>
      <c r="D48" s="98" t="s">
        <v>188</v>
      </c>
      <c r="E48" s="99"/>
      <c r="F48" s="23"/>
      <c r="G48" s="23"/>
    </row>
    <row r="49" spans="1:7" ht="4.5" customHeight="1">
      <c r="A49" s="106"/>
      <c r="B49" s="524"/>
      <c r="C49" s="107"/>
      <c r="D49" s="100"/>
      <c r="E49" s="101"/>
      <c r="F49" s="23"/>
      <c r="G49" s="23"/>
    </row>
    <row r="50" spans="1:7" ht="4.5" customHeight="1">
      <c r="A50" s="433"/>
      <c r="B50" s="434"/>
      <c r="C50" s="445"/>
      <c r="D50" s="441"/>
      <c r="E50" s="436"/>
      <c r="F50" s="23"/>
      <c r="G50" s="23"/>
    </row>
    <row r="51" spans="1:7" ht="25.5" customHeight="1" thickBot="1">
      <c r="A51" s="75" t="s">
        <v>189</v>
      </c>
      <c r="B51" s="76" t="s">
        <v>190</v>
      </c>
      <c r="C51" s="542"/>
      <c r="D51" s="98" t="s">
        <v>191</v>
      </c>
      <c r="E51" s="99"/>
      <c r="F51" s="23"/>
      <c r="G51" s="23"/>
    </row>
    <row r="52" spans="1:7" ht="4.5" customHeight="1">
      <c r="A52" s="106"/>
      <c r="B52" s="524"/>
      <c r="C52" s="107"/>
      <c r="D52" s="100"/>
      <c r="E52" s="101"/>
      <c r="F52" s="23"/>
      <c r="G52" s="23"/>
    </row>
    <row r="53" spans="1:7" ht="22.5" customHeight="1">
      <c r="B53" s="113" t="s">
        <v>192</v>
      </c>
    </row>
    <row r="54" spans="1:7">
      <c r="B54" t="s">
        <v>193</v>
      </c>
    </row>
    <row r="56" spans="1:7" ht="22.5" customHeight="1"/>
    <row r="58" spans="1:7" ht="45" customHeight="1"/>
    <row r="62" spans="1:7" ht="33.75" customHeight="1"/>
    <row r="66" ht="45" customHeight="1"/>
    <row r="67" ht="67.5" customHeight="1"/>
    <row r="69" ht="45" customHeight="1"/>
    <row r="70" ht="22.5" customHeight="1"/>
    <row r="75" ht="22.5" customHeight="1"/>
    <row r="79" ht="33.75" customHeight="1"/>
    <row r="83" ht="56.25" customHeight="1"/>
    <row r="84" ht="45" customHeight="1"/>
    <row r="86" ht="45" customHeight="1"/>
    <row r="87" ht="45" customHeight="1"/>
    <row r="90" ht="22.5" customHeight="1"/>
    <row r="91" ht="33.75" customHeight="1"/>
    <row r="93" ht="22.5" customHeight="1"/>
    <row r="94" ht="22.5" customHeight="1"/>
    <row r="95" ht="45" customHeight="1"/>
    <row r="96" ht="22.5" customHeight="1"/>
    <row r="97" ht="56.25" customHeight="1"/>
    <row r="101" ht="22.5" customHeight="1"/>
    <row r="104" ht="67.5" customHeight="1"/>
    <row r="105" ht="22.5" customHeight="1"/>
    <row r="108" ht="22.5" customHeight="1"/>
    <row r="113" ht="33.75" customHeight="1"/>
    <row r="117" ht="22.5" customHeight="1"/>
    <row r="119" ht="45" customHeight="1"/>
    <row r="124" ht="22.5" customHeight="1"/>
    <row r="125" ht="22.5" customHeight="1"/>
    <row r="126" ht="22.5" customHeight="1"/>
    <row r="127" ht="22.5" customHeight="1"/>
    <row r="133" ht="22.5" customHeight="1"/>
    <row r="134" ht="67.5" customHeight="1"/>
    <row r="136" ht="22.5" customHeight="1"/>
    <row r="138" ht="22.5" customHeight="1"/>
    <row r="139" ht="22.5" customHeight="1"/>
    <row r="143" ht="22.5" customHeight="1"/>
    <row r="147" ht="22.5" customHeight="1"/>
    <row r="150" ht="22.5" customHeight="1"/>
    <row r="153" ht="22.5" customHeight="1"/>
    <row r="157" ht="33.75" customHeight="1"/>
    <row r="159" ht="33.75" customHeight="1"/>
    <row r="162" ht="22.5" customHeight="1"/>
    <row r="163" ht="22.5" customHeight="1"/>
    <row r="169" ht="22.5" customHeight="1"/>
    <row r="176" ht="33.75" customHeight="1"/>
    <row r="177" ht="45" customHeight="1"/>
    <row r="180" ht="33.75" customHeight="1"/>
    <row r="182" ht="33.75" customHeight="1"/>
    <row r="184" ht="33.75" customHeight="1"/>
    <row r="186" ht="33.75" customHeight="1"/>
    <row r="188" ht="22.5" customHeight="1"/>
    <row r="189" ht="33.75" customHeight="1"/>
    <row r="192" ht="45" customHeight="1"/>
    <row r="196" ht="33.75" customHeight="1"/>
    <row r="202" ht="33.75" customHeight="1"/>
    <row r="204" ht="45" customHeight="1"/>
    <row r="207" ht="22.5" customHeight="1"/>
    <row r="211" ht="22.5" customHeight="1"/>
    <row r="217" ht="22.5" customHeight="1"/>
    <row r="219" ht="45" customHeight="1"/>
    <row r="222" ht="45" customHeight="1"/>
    <row r="228" ht="22.5" customHeight="1"/>
    <row r="229" ht="45" customHeight="1"/>
    <row r="230" ht="45" customHeight="1"/>
    <row r="232" ht="22.5" customHeight="1"/>
    <row r="245" ht="22.5" customHeight="1"/>
    <row r="251" ht="22.5" customHeight="1"/>
    <row r="253" ht="22.5" customHeight="1"/>
    <row r="257" ht="22.5" customHeight="1"/>
    <row r="261" ht="45" customHeight="1"/>
    <row r="264" ht="22.5" customHeight="1"/>
    <row r="266" ht="22.5" customHeight="1"/>
    <row r="267" ht="33.75" customHeight="1"/>
    <row r="272" ht="33.75" customHeight="1"/>
    <row r="274" ht="45" customHeight="1"/>
    <row r="277" ht="33.75" customHeight="1"/>
    <row r="280" ht="33.75" customHeight="1"/>
    <row r="282" ht="33.75" customHeight="1"/>
    <row r="286" ht="33.75" customHeight="1"/>
    <row r="290" ht="22.5" customHeight="1"/>
    <row r="296" ht="22.5" customHeight="1"/>
    <row r="297" ht="22.5" customHeight="1"/>
    <row r="299" ht="22.5" customHeight="1"/>
    <row r="300" ht="45" customHeight="1"/>
    <row r="303" ht="22.5" customHeight="1"/>
    <row r="305" ht="45" customHeight="1"/>
    <row r="307" ht="22.5" customHeight="1"/>
    <row r="309" ht="45" customHeight="1"/>
    <row r="313" ht="45" customHeight="1"/>
    <row r="328" ht="33.75" customHeight="1"/>
    <row r="330" ht="22.5" customHeight="1"/>
    <row r="340" ht="33.75" customHeight="1"/>
    <row r="342" ht="33.75" customHeight="1"/>
    <row r="344" ht="33.75" customHeight="1"/>
    <row r="346" ht="22.5" customHeight="1"/>
    <row r="347" ht="22.5" customHeight="1"/>
    <row r="348" ht="22.5" customHeight="1"/>
    <row r="350" ht="22.5" customHeight="1"/>
    <row r="352" ht="33.75" customHeight="1"/>
  </sheetData>
  <mergeCells count="3">
    <mergeCell ref="A2:D2"/>
    <mergeCell ref="A4:B4"/>
    <mergeCell ref="C4:D4"/>
  </mergeCells>
  <conditionalFormatting sqref="C17">
    <cfRule type="cellIs" dxfId="37" priority="6" stopIfTrue="1" operator="equal">
      <formula>"Select… ▼"</formula>
    </cfRule>
  </conditionalFormatting>
  <conditionalFormatting sqref="C45 C48 C42 C26 C32 C14 C20 C10 C51 C4:D4">
    <cfRule type="cellIs" dxfId="36" priority="1" stopIfTrue="1" operator="equal">
      <formula>""</formula>
    </cfRule>
  </conditionalFormatting>
  <conditionalFormatting sqref="C35">
    <cfRule type="cellIs" dxfId="35" priority="2" stopIfTrue="1" operator="equal">
      <formula>""</formula>
    </cfRule>
    <cfRule type="cellIs" dxfId="34" priority="3" stopIfTrue="1" operator="lessThan">
      <formula>$C$14</formula>
    </cfRule>
  </conditionalFormatting>
  <conditionalFormatting sqref="C38">
    <cfRule type="cellIs" dxfId="33" priority="4" stopIfTrue="1" operator="equal">
      <formula>""</formula>
    </cfRule>
    <cfRule type="cellIs" dxfId="32" priority="5" stopIfTrue="1" operator="lessThan">
      <formula>$C$35</formula>
    </cfRule>
  </conditionalFormatting>
  <conditionalFormatting sqref="C23">
    <cfRule type="cellIs" dxfId="31" priority="7" stopIfTrue="1" operator="equal">
      <formula>""</formula>
    </cfRule>
    <cfRule type="cellIs" dxfId="30" priority="8" stopIfTrue="1" operator="lessThan">
      <formula>$C$20</formula>
    </cfRule>
  </conditionalFormatting>
  <conditionalFormatting sqref="C29">
    <cfRule type="cellIs" dxfId="29" priority="9" stopIfTrue="1" operator="equal">
      <formula>""</formula>
    </cfRule>
    <cfRule type="cellIs" dxfId="28" priority="10" stopIfTrue="1" operator="lessThan">
      <formula>#REF!</formula>
    </cfRule>
  </conditionalFormatting>
  <conditionalFormatting sqref="E4">
    <cfRule type="cellIs" dxfId="27" priority="11" stopIfTrue="1" operator="equal">
      <formula>"PSCP Select… ▼"</formula>
    </cfRule>
  </conditionalFormatting>
  <dataValidations count="9">
    <dataValidation type="date" allowBlank="1" showInputMessage="1" showErrorMessage="1" error="this should be a date between 01/10/2010 and 31/12/2022" sqref="C14 C20 C23 C26 C29 C35 C38" xr:uid="{00000000-0002-0000-0300-000000000000}">
      <formula1>40452</formula1>
      <formula2>44926</formula2>
    </dataValidation>
    <dataValidation type="decimal" allowBlank="1" showInputMessage="1" showErrorMessage="1" errorTitle="Maximum Value" error="The entry needs to be numerical with a maximum value of £25,000,000" sqref="C42" xr:uid="{00000000-0002-0000-0300-000001000000}">
      <formula1>0</formula1>
      <formula2>25000000</formula2>
    </dataValidation>
    <dataValidation type="decimal" allowBlank="1" showInputMessage="1" showErrorMessage="1" error="The entry needs to be numerical with a maximum value of £25,000,000" sqref="C48 C45" xr:uid="{00000000-0002-0000-0300-000002000000}">
      <formula1>0</formula1>
      <formula2>25000000</formula2>
    </dataValidation>
    <dataValidation type="whole" allowBlank="1" showInputMessage="1" showErrorMessage="1" errorTitle="Date" error="Enter the number of days of the adjustment to the programme" sqref="C32" xr:uid="{00000000-0002-0000-0300-000003000000}">
      <formula1>-365</formula1>
      <formula2>1000</formula2>
    </dataValidation>
    <dataValidation type="textLength" operator="lessThan" allowBlank="1" showInputMessage="1" showErrorMessage="1" errorTitle="P21+ Project Ref. " error="The ref number is 8 characters e.g P21+0010" sqref="C10" xr:uid="{00000000-0002-0000-0300-000004000000}">
      <formula1>12</formula1>
    </dataValidation>
    <dataValidation type="list" operator="greaterThan" allowBlank="1" showInputMessage="1" showErrorMessage="1" errorTitle="Date" error="Please enter a date in dd/mm/yy format after 1 Jan 2000" sqref="C17" xr:uid="{00000000-0002-0000-0300-000005000000}">
      <formula1>$G$17:$L$17</formula1>
    </dataValidation>
    <dataValidation type="list" errorStyle="warning" allowBlank="1" showInputMessage="1" showErrorMessage="1" errorTitle="Incorrect PSCP" error="Please note that there is not a PSCP of that name currently within ProCure 21.  Do you wish to continue with your selection?" promptTitle="Principal Supply Chain Partner" prompt="Select from drop down list as appropriate" sqref="E4" xr:uid="{00000000-0002-0000-0300-000006000000}">
      <formula1>$G$4:$M$4</formula1>
    </dataValidation>
    <dataValidation type="decimal" allowBlank="1" showInputMessage="1" showErrorMessage="1" error="The entry needs to be numerical with a maximum value of £150,000,000" sqref="C51" xr:uid="{00000000-0002-0000-0300-000007000000}">
      <formula1>0</formula1>
      <formula2>150000000</formula2>
    </dataValidation>
    <dataValidation type="date" operator="greaterThan" allowBlank="1" showInputMessage="1" showErrorMessage="1" errorTitle="Date" error="Please enter a date in dd/mm/yy format after 1 Jan 2000" sqref="C30:C31 C27:C28 C33 C24:C25 C15:C16 C18:C19 C21:C22" xr:uid="{00000000-0002-0000-0300-000008000000}">
      <formula1>36526</formula1>
    </dataValidation>
  </dataValidations>
  <pageMargins left="0.7" right="0.7" top="0.75" bottom="0.75" header="0.3" footer="0.3"/>
  <pageSetup paperSize="9" scale="96" fitToHeight="0" orientation="landscape"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C1:M43"/>
  <sheetViews>
    <sheetView topLeftCell="B1" workbookViewId="0">
      <selection activeCell="I13" sqref="I13"/>
    </sheetView>
  </sheetViews>
  <sheetFormatPr defaultRowHeight="14.5"/>
  <cols>
    <col min="1" max="1" width="0" hidden="1" customWidth="1"/>
    <col min="2" max="2" width="1.7265625" customWidth="1"/>
    <col min="3" max="3" width="4.1796875" customWidth="1"/>
    <col min="4" max="4" width="57.26953125" customWidth="1"/>
    <col min="5" max="5" width="17.26953125" customWidth="1"/>
    <col min="6" max="6" width="1.7265625" customWidth="1"/>
  </cols>
  <sheetData>
    <row r="1" spans="3:7" ht="24.75" customHeight="1">
      <c r="C1" s="114" t="s">
        <v>194</v>
      </c>
      <c r="D1" s="115"/>
      <c r="E1" s="625"/>
      <c r="F1" s="626"/>
    </row>
    <row r="2" spans="3:7" ht="30.75" customHeight="1">
      <c r="C2" s="627" t="s">
        <v>933</v>
      </c>
      <c r="D2" s="627"/>
      <c r="E2" s="116" t="s">
        <v>927</v>
      </c>
      <c r="F2" s="117"/>
      <c r="G2" s="23"/>
    </row>
    <row r="3" spans="3:7" ht="25.5" customHeight="1">
      <c r="C3" s="628"/>
      <c r="D3" s="628"/>
      <c r="E3" s="628"/>
      <c r="F3" s="519"/>
    </row>
    <row r="4" spans="3:7" ht="4.5" customHeight="1">
      <c r="C4" s="118"/>
      <c r="D4" s="118"/>
      <c r="E4" s="118"/>
      <c r="F4" s="118"/>
    </row>
    <row r="5" spans="3:7" ht="30" customHeight="1">
      <c r="C5" s="629" t="s">
        <v>36</v>
      </c>
      <c r="D5" s="630"/>
      <c r="E5" s="119" t="s">
        <v>195</v>
      </c>
      <c r="F5" s="120"/>
    </row>
    <row r="6" spans="3:7" ht="4.5" customHeight="1">
      <c r="C6" s="121"/>
      <c r="D6" s="121"/>
      <c r="E6" s="122"/>
      <c r="F6" s="122"/>
    </row>
    <row r="7" spans="3:7" ht="4.5" customHeight="1">
      <c r="C7" s="543"/>
      <c r="D7" s="544"/>
      <c r="E7" s="545"/>
      <c r="F7" s="545"/>
    </row>
    <row r="8" spans="3:7" ht="25.5" customHeight="1" thickBot="1">
      <c r="C8" s="47" t="s">
        <v>196</v>
      </c>
      <c r="D8" s="48" t="s">
        <v>197</v>
      </c>
      <c r="E8" s="546"/>
      <c r="F8" s="123"/>
    </row>
    <row r="9" spans="3:7" ht="4.5" customHeight="1">
      <c r="C9" s="124"/>
      <c r="D9" s="125"/>
      <c r="E9" s="126"/>
      <c r="F9" s="127"/>
    </row>
    <row r="10" spans="3:7" ht="4.5" customHeight="1">
      <c r="C10" s="547"/>
      <c r="D10" s="474"/>
      <c r="E10" s="475"/>
      <c r="F10" s="473"/>
    </row>
    <row r="11" spans="3:7" ht="25.5" customHeight="1" thickBot="1">
      <c r="C11" s="47" t="s">
        <v>198</v>
      </c>
      <c r="D11" s="48" t="s">
        <v>199</v>
      </c>
      <c r="E11" s="546"/>
      <c r="F11" s="123"/>
    </row>
    <row r="12" spans="3:7" ht="4.5" customHeight="1">
      <c r="C12" s="124"/>
      <c r="D12" s="125"/>
      <c r="E12" s="126"/>
      <c r="F12" s="127"/>
    </row>
    <row r="13" spans="3:7" ht="4.5" customHeight="1">
      <c r="C13" s="547"/>
      <c r="D13" s="474"/>
      <c r="E13" s="475"/>
      <c r="F13" s="473"/>
    </row>
    <row r="14" spans="3:7" ht="25.5" customHeight="1" thickBot="1">
      <c r="C14" s="47" t="s">
        <v>200</v>
      </c>
      <c r="D14" s="48" t="s">
        <v>201</v>
      </c>
      <c r="E14" s="546"/>
      <c r="F14" s="123"/>
    </row>
    <row r="15" spans="3:7" ht="4.5" customHeight="1">
      <c r="C15" s="124"/>
      <c r="D15" s="125"/>
      <c r="E15" s="128"/>
      <c r="F15" s="129"/>
    </row>
    <row r="16" spans="3:7" ht="4.5" customHeight="1">
      <c r="C16" s="547"/>
      <c r="D16" s="474"/>
      <c r="E16" s="548"/>
      <c r="F16" s="549"/>
    </row>
    <row r="17" spans="3:13" ht="25.5" customHeight="1" thickBot="1">
      <c r="C17" s="47" t="s">
        <v>202</v>
      </c>
      <c r="D17" s="48" t="s">
        <v>203</v>
      </c>
      <c r="E17" s="546"/>
      <c r="F17" s="123"/>
    </row>
    <row r="18" spans="3:13" ht="4.5" customHeight="1">
      <c r="C18" s="124"/>
      <c r="D18" s="125"/>
      <c r="E18" s="128"/>
      <c r="F18" s="129"/>
    </row>
    <row r="19" spans="3:13" ht="4.5" customHeight="1">
      <c r="C19" s="547"/>
      <c r="D19" s="474"/>
      <c r="E19" s="548"/>
      <c r="F19" s="549"/>
    </row>
    <row r="20" spans="3:13" ht="25.5" customHeight="1" thickBot="1">
      <c r="C20" s="47" t="s">
        <v>204</v>
      </c>
      <c r="D20" s="48" t="s">
        <v>205</v>
      </c>
      <c r="E20" s="546"/>
      <c r="F20" s="123"/>
    </row>
    <row r="21" spans="3:13" ht="4.5" customHeight="1">
      <c r="C21" s="124"/>
      <c r="D21" s="125"/>
      <c r="E21" s="128"/>
      <c r="F21" s="129"/>
    </row>
    <row r="22" spans="3:13" ht="4.5" customHeight="1">
      <c r="C22" s="547"/>
      <c r="D22" s="474"/>
      <c r="E22" s="548"/>
      <c r="F22" s="549"/>
    </row>
    <row r="23" spans="3:13" ht="25.5" customHeight="1" thickBot="1">
      <c r="C23" s="47" t="s">
        <v>206</v>
      </c>
      <c r="D23" s="48" t="s">
        <v>207</v>
      </c>
      <c r="E23" s="546"/>
      <c r="F23" s="123"/>
    </row>
    <row r="24" spans="3:13" ht="4.5" customHeight="1">
      <c r="C24" s="124"/>
      <c r="D24" s="125"/>
      <c r="E24" s="128"/>
      <c r="F24" s="129"/>
    </row>
    <row r="25" spans="3:13" ht="4.5" customHeight="1">
      <c r="C25" s="547"/>
      <c r="D25" s="474"/>
      <c r="E25" s="548"/>
      <c r="F25" s="549"/>
    </row>
    <row r="26" spans="3:13" ht="25.5" customHeight="1" thickBot="1">
      <c r="C26" s="47" t="s">
        <v>208</v>
      </c>
      <c r="D26" s="48" t="s">
        <v>11</v>
      </c>
      <c r="E26" s="546"/>
      <c r="F26" s="123"/>
    </row>
    <row r="27" spans="3:13" ht="4.5" customHeight="1">
      <c r="C27" s="124"/>
      <c r="D27" s="125"/>
      <c r="E27" s="128"/>
      <c r="F27" s="129"/>
    </row>
    <row r="28" spans="3:13" ht="4.5" customHeight="1">
      <c r="C28" s="547"/>
      <c r="D28" s="474"/>
      <c r="E28" s="548"/>
      <c r="F28" s="549"/>
    </row>
    <row r="29" spans="3:13" ht="25.5" customHeight="1" thickBot="1">
      <c r="C29" s="47" t="s">
        <v>209</v>
      </c>
      <c r="D29" s="48" t="s">
        <v>210</v>
      </c>
      <c r="E29" s="546"/>
      <c r="F29" s="123"/>
    </row>
    <row r="30" spans="3:13" ht="4.5" customHeight="1">
      <c r="C30" s="124"/>
      <c r="D30" s="125"/>
      <c r="E30" s="128"/>
      <c r="F30" s="129"/>
      <c r="M30" s="130"/>
    </row>
    <row r="31" spans="3:13" ht="4.5" customHeight="1">
      <c r="C31" s="547"/>
      <c r="D31" s="474"/>
      <c r="E31" s="548"/>
      <c r="F31" s="549"/>
    </row>
    <row r="32" spans="3:13" ht="25.5" customHeight="1" thickBot="1">
      <c r="C32" s="47" t="s">
        <v>211</v>
      </c>
      <c r="D32" s="48" t="s">
        <v>212</v>
      </c>
      <c r="E32" s="546"/>
      <c r="F32" s="123"/>
    </row>
    <row r="33" spans="3:6" ht="4.5" customHeight="1">
      <c r="C33" s="124"/>
      <c r="D33" s="125"/>
      <c r="E33" s="128"/>
      <c r="F33" s="129"/>
    </row>
    <row r="34" spans="3:6" ht="4.5" customHeight="1">
      <c r="C34" s="547"/>
      <c r="D34" s="474"/>
      <c r="E34" s="548"/>
      <c r="F34" s="549"/>
    </row>
    <row r="35" spans="3:6" ht="25.5" customHeight="1" thickBot="1">
      <c r="C35" s="47" t="s">
        <v>213</v>
      </c>
      <c r="D35" s="48" t="s">
        <v>214</v>
      </c>
      <c r="E35" s="546"/>
      <c r="F35" s="123"/>
    </row>
    <row r="36" spans="3:6" ht="4.5" customHeight="1">
      <c r="C36" s="131"/>
      <c r="D36" s="131"/>
      <c r="E36" s="131"/>
      <c r="F36" s="131"/>
    </row>
    <row r="37" spans="3:6" ht="4.5" customHeight="1"/>
    <row r="38" spans="3:6" ht="25.5" customHeight="1">
      <c r="D38" s="132" t="s">
        <v>215</v>
      </c>
    </row>
    <row r="39" spans="3:6" ht="4.5" customHeight="1">
      <c r="C39" s="131"/>
      <c r="D39" s="131"/>
      <c r="E39" s="131"/>
      <c r="F39" s="131"/>
    </row>
    <row r="43" spans="3:6">
      <c r="E43" s="133"/>
    </row>
  </sheetData>
  <mergeCells count="4">
    <mergeCell ref="E1:F1"/>
    <mergeCell ref="C2:D2"/>
    <mergeCell ref="C3:E3"/>
    <mergeCell ref="C5:D5"/>
  </mergeCells>
  <conditionalFormatting sqref="C3:F3">
    <cfRule type="cellIs" dxfId="26" priority="2" stopIfTrue="1" operator="equal">
      <formula>"Enter Contract Title"</formula>
    </cfRule>
  </conditionalFormatting>
  <conditionalFormatting sqref="E8 E11 E14 E17 E20 E23 E26 E29 E32 E35">
    <cfRule type="cellIs" dxfId="25" priority="1" stopIfTrue="1" operator="equal">
      <formula>""</formula>
    </cfRule>
  </conditionalFormatting>
  <dataValidations count="2">
    <dataValidation type="decimal" allowBlank="1" showInputMessage="1" showErrorMessage="1" errorTitle="Design Quality Score" error="The Value should be between 0 and 6 inclusive" promptTitle="Design Quality Scores" prompt="Scores should be between 0 and 6 inclusive_x000a_Record the full figure e.g. 3.4" sqref="E8 E11 E14 E17 E20 E23 E26 E29 E32 E35" xr:uid="{00000000-0002-0000-0400-000000000000}">
      <formula1>0</formula1>
      <formula2>6</formula2>
    </dataValidation>
    <dataValidation type="decimal" allowBlank="1" showInputMessage="1" showErrorMessage="1" errorTitle="Aedet Score" error="The Value should be between 0 and 6 inclusive" promptTitle="Aedet Scores" prompt="Aedet scores should be between 0 and 6 inclusive_x000a_Record the full figure from AEDET (e.g. 3.4) and NOT the rounded figure (e.g. 3)" sqref="E33:E34 E30:E31 E27:E28 E24:E25 E21:E22 E18:E19 E15:E16 E12:E13 E9:E10" xr:uid="{00000000-0002-0000-0400-000001000000}">
      <formula1>0</formula1>
      <formula2>6</formula2>
    </dataValidation>
  </dataValidations>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C1:J44"/>
  <sheetViews>
    <sheetView topLeftCell="B1" workbookViewId="0">
      <selection activeCell="K3" sqref="K3"/>
    </sheetView>
  </sheetViews>
  <sheetFormatPr defaultRowHeight="14.5"/>
  <cols>
    <col min="1" max="1" width="0" hidden="1" customWidth="1"/>
    <col min="2" max="2" width="1.7265625" customWidth="1"/>
    <col min="4" max="4" width="42.7265625" customWidth="1"/>
    <col min="5" max="5" width="9" customWidth="1"/>
    <col min="6" max="6" width="16.1796875" customWidth="1"/>
    <col min="7" max="7" width="1.7265625" customWidth="1"/>
    <col min="8" max="10" width="0" hidden="1" customWidth="1"/>
  </cols>
  <sheetData>
    <row r="1" spans="3:8" ht="24.75" customHeight="1">
      <c r="C1" s="114" t="s">
        <v>216</v>
      </c>
      <c r="D1" s="134"/>
      <c r="E1" s="631" t="s">
        <v>217</v>
      </c>
      <c r="F1" s="632"/>
    </row>
    <row r="2" spans="3:8" ht="25.5" customHeight="1">
      <c r="C2" s="633" t="s">
        <v>939</v>
      </c>
      <c r="D2" s="633"/>
      <c r="E2" s="633"/>
      <c r="F2" s="633"/>
      <c r="G2" s="135"/>
      <c r="H2" s="135"/>
    </row>
    <row r="3" spans="3:8" ht="21.75" customHeight="1">
      <c r="C3" s="628" t="s">
        <v>927</v>
      </c>
      <c r="D3" s="628"/>
      <c r="E3" s="628"/>
      <c r="F3" s="116" t="s">
        <v>927</v>
      </c>
    </row>
    <row r="4" spans="3:8" ht="29.25" customHeight="1">
      <c r="C4" s="509" t="s">
        <v>218</v>
      </c>
      <c r="D4" s="634" t="s">
        <v>219</v>
      </c>
      <c r="E4" s="634"/>
      <c r="F4" s="136" t="s">
        <v>220</v>
      </c>
    </row>
    <row r="5" spans="3:8" ht="7.5" customHeight="1">
      <c r="C5" s="137"/>
      <c r="D5" s="138"/>
      <c r="E5" s="138"/>
      <c r="F5" s="139"/>
    </row>
    <row r="6" spans="3:8" ht="4.5" customHeight="1">
      <c r="C6" s="481"/>
      <c r="D6" s="482"/>
      <c r="E6" s="482"/>
      <c r="F6" s="483"/>
    </row>
    <row r="7" spans="3:8" ht="25.5" customHeight="1" thickBot="1">
      <c r="C7" s="527">
        <v>3</v>
      </c>
      <c r="D7" s="140" t="s">
        <v>221</v>
      </c>
      <c r="E7" s="140"/>
      <c r="F7" s="484"/>
    </row>
    <row r="8" spans="3:8" ht="3.75" customHeight="1">
      <c r="C8" s="141"/>
      <c r="D8" s="142"/>
      <c r="E8" s="142"/>
      <c r="F8" s="530"/>
    </row>
    <row r="9" spans="3:8" ht="4.5" customHeight="1">
      <c r="C9" s="143"/>
      <c r="D9" s="140"/>
      <c r="E9" s="140"/>
      <c r="F9" s="529"/>
    </row>
    <row r="10" spans="3:8" ht="25.5" customHeight="1" thickBot="1">
      <c r="C10" s="527">
        <v>4</v>
      </c>
      <c r="D10" s="140" t="s">
        <v>222</v>
      </c>
      <c r="E10" s="140"/>
      <c r="F10" s="484"/>
    </row>
    <row r="11" spans="3:8" ht="4.5" customHeight="1">
      <c r="C11" s="143"/>
      <c r="D11" s="140"/>
      <c r="E11" s="140"/>
      <c r="F11" s="529"/>
    </row>
    <row r="12" spans="3:8" ht="4.5" customHeight="1">
      <c r="C12" s="485"/>
      <c r="D12" s="486"/>
      <c r="E12" s="486"/>
      <c r="F12" s="528"/>
    </row>
    <row r="13" spans="3:8" ht="25.5" customHeight="1" thickBot="1">
      <c r="C13" s="527">
        <v>5</v>
      </c>
      <c r="D13" s="140" t="s">
        <v>223</v>
      </c>
      <c r="E13" s="140"/>
      <c r="F13" s="484"/>
    </row>
    <row r="14" spans="3:8" ht="4.5" customHeight="1">
      <c r="C14" s="141"/>
      <c r="D14" s="142"/>
      <c r="E14" s="142"/>
      <c r="F14" s="530"/>
    </row>
    <row r="15" spans="3:8" ht="4.5" customHeight="1">
      <c r="C15" s="485"/>
      <c r="D15" s="486"/>
      <c r="E15" s="486"/>
      <c r="F15" s="528"/>
    </row>
    <row r="16" spans="3:8" ht="25.5" customHeight="1" thickBot="1">
      <c r="C16" s="527">
        <v>6</v>
      </c>
      <c r="D16" s="140" t="s">
        <v>224</v>
      </c>
      <c r="E16" s="140"/>
      <c r="F16" s="484"/>
    </row>
    <row r="17" spans="3:6" ht="4.5" customHeight="1">
      <c r="C17" s="141"/>
      <c r="D17" s="142"/>
      <c r="E17" s="142"/>
      <c r="F17" s="530"/>
    </row>
    <row r="18" spans="3:6" ht="4.5" customHeight="1">
      <c r="C18" s="485"/>
      <c r="D18" s="486"/>
      <c r="E18" s="486"/>
      <c r="F18" s="528"/>
    </row>
    <row r="19" spans="3:6" ht="25.5" customHeight="1" thickBot="1">
      <c r="C19" s="527">
        <v>7</v>
      </c>
      <c r="D19" s="140" t="s">
        <v>225</v>
      </c>
      <c r="E19" s="140"/>
      <c r="F19" s="484"/>
    </row>
    <row r="20" spans="3:6" ht="4.5" customHeight="1">
      <c r="C20" s="141"/>
      <c r="D20" s="142"/>
      <c r="E20" s="142"/>
      <c r="F20" s="530"/>
    </row>
    <row r="21" spans="3:6" ht="4.5" customHeight="1">
      <c r="C21" s="485"/>
      <c r="D21" s="486"/>
      <c r="E21" s="486"/>
      <c r="F21" s="528"/>
    </row>
    <row r="22" spans="3:6" ht="25.5" customHeight="1" thickBot="1">
      <c r="C22" s="527">
        <v>8</v>
      </c>
      <c r="D22" s="140" t="s">
        <v>226</v>
      </c>
      <c r="E22" s="140"/>
      <c r="F22" s="484"/>
    </row>
    <row r="23" spans="3:6" ht="4.5" customHeight="1">
      <c r="C23" s="141"/>
      <c r="D23" s="142"/>
      <c r="E23" s="142"/>
      <c r="F23" s="530"/>
    </row>
    <row r="24" spans="3:6" ht="4.5" customHeight="1">
      <c r="C24" s="143"/>
      <c r="D24" s="140"/>
      <c r="E24" s="140"/>
      <c r="F24" s="529"/>
    </row>
    <row r="25" spans="3:6" ht="25.5" customHeight="1" thickBot="1">
      <c r="C25" s="527">
        <v>9</v>
      </c>
      <c r="D25" s="140" t="s">
        <v>227</v>
      </c>
      <c r="E25" s="140"/>
      <c r="F25" s="484"/>
    </row>
    <row r="26" spans="3:6" ht="4.5" customHeight="1">
      <c r="C26" s="143"/>
      <c r="D26" s="140"/>
      <c r="E26" s="140"/>
      <c r="F26" s="529"/>
    </row>
    <row r="27" spans="3:6" ht="4.5" customHeight="1">
      <c r="C27" s="485"/>
      <c r="D27" s="486"/>
      <c r="E27" s="486"/>
      <c r="F27" s="528"/>
    </row>
    <row r="28" spans="3:6" ht="25.5" customHeight="1" thickBot="1">
      <c r="C28" s="527">
        <v>10</v>
      </c>
      <c r="D28" s="140" t="s">
        <v>228</v>
      </c>
      <c r="E28" s="140"/>
      <c r="F28" s="484"/>
    </row>
    <row r="29" spans="3:6" ht="4.5" customHeight="1">
      <c r="C29" s="141"/>
      <c r="D29" s="142"/>
      <c r="E29" s="142"/>
      <c r="F29" s="530"/>
    </row>
    <row r="30" spans="3:6" ht="4.5" customHeight="1">
      <c r="C30" s="485"/>
      <c r="D30" s="486"/>
      <c r="E30" s="486"/>
      <c r="F30" s="528"/>
    </row>
    <row r="31" spans="3:6" ht="25.5" customHeight="1" thickBot="1">
      <c r="C31" s="527">
        <v>11</v>
      </c>
      <c r="D31" s="140" t="s">
        <v>229</v>
      </c>
      <c r="E31" s="140"/>
      <c r="F31" s="484"/>
    </row>
    <row r="32" spans="3:6" ht="4.5" customHeight="1">
      <c r="C32" s="141"/>
      <c r="D32" s="142"/>
      <c r="E32" s="142"/>
      <c r="F32" s="530"/>
    </row>
    <row r="33" spans="3:10" ht="4.5" customHeight="1">
      <c r="C33" s="485"/>
      <c r="D33" s="486"/>
      <c r="E33" s="486"/>
      <c r="F33" s="528"/>
    </row>
    <row r="34" spans="3:10" ht="25.5" customHeight="1">
      <c r="C34" s="143"/>
      <c r="D34" s="144" t="s">
        <v>230</v>
      </c>
      <c r="F34" s="145">
        <f>SUM(F1:F32)/100</f>
        <v>0</v>
      </c>
    </row>
    <row r="35" spans="3:10" ht="4.5" customHeight="1">
      <c r="C35" s="141"/>
      <c r="D35" s="142"/>
      <c r="E35" s="142"/>
      <c r="F35" s="530"/>
    </row>
    <row r="36" spans="3:10" ht="4.5" customHeight="1">
      <c r="C36" s="485"/>
      <c r="D36" s="486"/>
      <c r="E36" s="486"/>
      <c r="F36" s="528"/>
    </row>
    <row r="37" spans="3:10" ht="25.5" customHeight="1" thickBot="1">
      <c r="C37" s="143"/>
      <c r="D37" s="144" t="s">
        <v>231</v>
      </c>
      <c r="E37" s="140"/>
      <c r="F37" s="484"/>
    </row>
    <row r="38" spans="3:10" ht="4.5" customHeight="1">
      <c r="C38" s="141"/>
      <c r="D38" s="142"/>
      <c r="E38" s="142"/>
      <c r="F38" s="530"/>
    </row>
    <row r="39" spans="3:10" ht="29.25" customHeight="1">
      <c r="C39" s="146"/>
      <c r="D39" s="147" t="s">
        <v>232</v>
      </c>
      <c r="E39" s="148"/>
      <c r="F39" s="149">
        <f>F37/100+F34</f>
        <v>0</v>
      </c>
    </row>
    <row r="40" spans="3:10" ht="29.25" customHeight="1">
      <c r="C40" s="150"/>
      <c r="D40" s="147" t="s">
        <v>233</v>
      </c>
      <c r="E40" s="526"/>
      <c r="F40" s="151" t="str">
        <f>IF(F39&lt;0.3,"Unclassified",IF(F39&lt;0.44,"Pass",IF(F39&lt;0.55,"Good",IF(F39&lt;0.7,"Very Good",IF(F39&lt;0.85,"Excellent","Outstanding")))))</f>
        <v>Unclassified</v>
      </c>
    </row>
    <row r="41" spans="3:10" ht="4.5" customHeight="1">
      <c r="C41" s="492"/>
      <c r="D41" s="493"/>
      <c r="E41" s="550"/>
      <c r="F41" s="152"/>
    </row>
    <row r="42" spans="3:10" ht="29.25" customHeight="1" thickBot="1">
      <c r="C42" s="153"/>
      <c r="D42" s="144" t="s">
        <v>234</v>
      </c>
      <c r="E42" s="154"/>
      <c r="F42" s="437" t="s">
        <v>151</v>
      </c>
      <c r="H42" t="s">
        <v>151</v>
      </c>
      <c r="I42" t="s">
        <v>235</v>
      </c>
      <c r="J42" t="s">
        <v>236</v>
      </c>
    </row>
    <row r="43" spans="3:10" ht="4.5" customHeight="1">
      <c r="C43" s="155"/>
      <c r="D43" s="156"/>
      <c r="E43" s="157"/>
      <c r="F43" s="158"/>
    </row>
    <row r="44" spans="3:10" ht="35.25" customHeight="1">
      <c r="C44" s="159" t="s">
        <v>237</v>
      </c>
      <c r="D44" s="584" t="s">
        <v>238</v>
      </c>
      <c r="E44" s="584"/>
      <c r="F44" s="584"/>
    </row>
  </sheetData>
  <mergeCells count="5">
    <mergeCell ref="E1:F1"/>
    <mergeCell ref="C2:F2"/>
    <mergeCell ref="C3:E3"/>
    <mergeCell ref="D4:E4"/>
    <mergeCell ref="D44:F44"/>
  </mergeCells>
  <conditionalFormatting sqref="F37 F22 F28 F25 F19 F16 F13 F10 F7 F31">
    <cfRule type="cellIs" dxfId="24" priority="1" stopIfTrue="1" operator="equal">
      <formula>""</formula>
    </cfRule>
  </conditionalFormatting>
  <conditionalFormatting sqref="F42:F43">
    <cfRule type="cellIs" dxfId="23" priority="2" stopIfTrue="1" operator="equal">
      <formula>"Select… ▼"</formula>
    </cfRule>
  </conditionalFormatting>
  <conditionalFormatting sqref="C3:E3">
    <cfRule type="cellIs" dxfId="22" priority="3" stopIfTrue="1" operator="equal">
      <formula>"Enter Contract Title"</formula>
    </cfRule>
  </conditionalFormatting>
  <dataValidations count="11">
    <dataValidation type="decimal" allowBlank="1" showInputMessage="1" showErrorMessage="1" errorTitle="Breeam Section Score" error="Maximum of 10 (or 11 for Fit-outs)" promptTitle="BREEAM Scores" prompt="Enter the score for each section (% of credits achieved x section weighting) to two decimal places (Maximum of 10 or 11 for Fit outs)" sqref="F31" xr:uid="{00000000-0002-0000-0500-000000000000}">
      <formula1>0</formula1>
      <formula2>11</formula2>
    </dataValidation>
    <dataValidation type="decimal" allowBlank="1" showInputMessage="1" showErrorMessage="1" errorTitle="Breeam Section Score" error="Maximum of 10 (or 0 for Fit-outs)" promptTitle="BREEAM Scores" prompt="Enter the score for each section (% of credits achieved x section weighting) to two decimal places (Maximum of 10 or 0 for Fit outs)" sqref="F28" xr:uid="{00000000-0002-0000-0500-000001000000}">
      <formula1>0</formula1>
      <formula2>10</formula2>
    </dataValidation>
    <dataValidation type="decimal" allowBlank="1" showInputMessage="1" showErrorMessage="1" errorTitle="Breeam Section Score" error="Maximum of 7.5 (or 8 for Fit-outs)" promptTitle="BREEAM Scores" prompt="Enter the score for each section (% of credits achieved x section weighting) to two decimal places (Maximum of 7.5 or 8 for Fit outs)" sqref="F25" xr:uid="{00000000-0002-0000-0500-000002000000}">
      <formula1>0</formula1>
      <formula2>8</formula2>
    </dataValidation>
    <dataValidation type="decimal" allowBlank="1" showInputMessage="1" showErrorMessage="1" errorTitle="Breeam Section Score" error="Maximum of 12.5 (or 14 for Fit-outs)" promptTitle="BREEAM Scores" prompt="Enter the score for each section (% of credits achieved x section weighting) to two decimal places (Maximum of 12.5 or 14 for Fit outs)" sqref="F22" xr:uid="{00000000-0002-0000-0500-000003000000}">
      <formula1>0</formula1>
      <formula2>14</formula2>
    </dataValidation>
    <dataValidation type="decimal" allowBlank="1" showInputMessage="1" showErrorMessage="1" errorTitle="Breeam Section Score" error="Maximum of 6 (or 7 for Fit-outs)" promptTitle="BREEAM Scores" prompt="Enter the score for each section (% of credits achieved x section weighting) to two decimal places (Maximum of 6 or 7 for Fit outs)" sqref="F19" xr:uid="{00000000-0002-0000-0500-000004000000}">
      <formula1>0</formula1>
      <formula2>7</formula2>
    </dataValidation>
    <dataValidation type="decimal" allowBlank="1" showInputMessage="1" showErrorMessage="1" errorTitle="Breeam Section Score" error="Maximum of 8 (or 9 for Fit-outs)" promptTitle="BREEAM Scores" prompt="Enter the score for each section (% of credits achieved x section weighting) to two decimal places (Maximum of 8 or 9 for Fit outs)" sqref="F16" xr:uid="{00000000-0002-0000-0500-000005000000}">
      <formula1>0</formula1>
      <formula2>9</formula2>
    </dataValidation>
    <dataValidation type="decimal" allowBlank="1" showInputMessage="1" showErrorMessage="1" errorTitle="Breeam Section Score" error="Maximum of 19 (or 21 for Fit-outs)" promptTitle="BREEAM Scores" prompt="Enter the score for each section (% of credits achieved x section weighting) to two decimal places (Maximum of 19 or 21 for Fit outs)" sqref="F13" xr:uid="{00000000-0002-0000-0500-000006000000}">
      <formula1>0</formula1>
      <formula2>21</formula2>
    </dataValidation>
    <dataValidation type="decimal" allowBlank="1" showInputMessage="1" showErrorMessage="1" errorTitle="Breeam Section Score" error="Maximum of 15 (or 17 for Fit-outs)" promptTitle="BREEAM Scores" prompt="Enter the score for each section (% of credits achieved x section weighting) to two decimal places (Maximum of 15 or 17 for Fit outs)" sqref="F10" xr:uid="{00000000-0002-0000-0500-000007000000}">
      <formula1>0</formula1>
      <formula2>17</formula2>
    </dataValidation>
    <dataValidation type="list" allowBlank="1" showInputMessage="1" showErrorMessage="1" sqref="F42:F43" xr:uid="{00000000-0002-0000-0500-000008000000}">
      <formula1>$H$42:$J$42</formula1>
    </dataValidation>
    <dataValidation type="decimal" allowBlank="1" showInputMessage="1" showErrorMessage="1" errorTitle="Breeam Section Score" error="Maximum of 12 (or 13 for Fit-outs)" promptTitle="BREEAM Scores" prompt="Enter the score for each section (% of credits achieved x section weighting) to two decimal places (Maximum of 12 or 13 for Fit outs)" sqref="F7" xr:uid="{00000000-0002-0000-0500-000009000000}">
      <formula1>0</formula1>
      <formula2>13</formula2>
    </dataValidation>
    <dataValidation type="decimal" allowBlank="1" showInputMessage="1" showErrorMessage="1" errorTitle="Breeam Scores" error="The score should be between 0 and 10 inclusive" promptTitle="BREEAM Scores" prompt="The BREEAM scores should be transferred from the BREEAM toolkit, and be 10 or below in value." sqref="F37" xr:uid="{00000000-0002-0000-0500-00000A000000}">
      <formula1>0</formula1>
      <formula2>10</formula2>
    </dataValidation>
  </dataValidations>
  <hyperlinks>
    <hyperlink ref="E1" location="'Benchmark Timeline'!A1" display="◄Benchmarking Timeline" xr:uid="{00000000-0004-0000-0500-000000000000}"/>
  </hyperlinks>
  <pageMargins left="0.7" right="0.7" top="0.75" bottom="0.75" header="0.3" footer="0.3"/>
  <pageSetup paperSize="9" orientation="portrait"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D18"/>
  <sheetViews>
    <sheetView workbookViewId="0">
      <selection activeCell="B18" sqref="B18"/>
    </sheetView>
  </sheetViews>
  <sheetFormatPr defaultColWidth="9.1796875" defaultRowHeight="12.5"/>
  <cols>
    <col min="1" max="1" width="3.1796875" style="24" customWidth="1"/>
    <col min="2" max="2" width="81.54296875" style="24" customWidth="1"/>
    <col min="3" max="3" width="2.54296875" style="24" customWidth="1"/>
    <col min="4" max="16384" width="9.1796875" style="24"/>
  </cols>
  <sheetData>
    <row r="1" spans="2:4" ht="15.5">
      <c r="B1" s="160" t="s">
        <v>239</v>
      </c>
      <c r="C1" s="161"/>
      <c r="D1" s="516"/>
    </row>
    <row r="2" spans="2:4" ht="13">
      <c r="B2" s="162"/>
      <c r="C2" s="163"/>
      <c r="D2" s="163"/>
    </row>
    <row r="3" spans="2:4" ht="13">
      <c r="B3" s="162" t="s">
        <v>36</v>
      </c>
      <c r="C3" s="163"/>
      <c r="D3" s="163"/>
    </row>
    <row r="4" spans="2:4" ht="14">
      <c r="B4" s="132" t="s">
        <v>240</v>
      </c>
      <c r="C4" s="516"/>
      <c r="D4" s="516"/>
    </row>
    <row r="5" spans="2:4" ht="28">
      <c r="B5" s="164" t="s">
        <v>241</v>
      </c>
      <c r="C5" s="516"/>
      <c r="D5" s="516"/>
    </row>
    <row r="6" spans="2:4" ht="25">
      <c r="B6" s="165" t="s">
        <v>242</v>
      </c>
      <c r="C6" s="516"/>
      <c r="D6" s="516"/>
    </row>
    <row r="7" spans="2:4" ht="14">
      <c r="B7" s="166" t="s">
        <v>243</v>
      </c>
      <c r="C7" s="516"/>
      <c r="D7" s="516"/>
    </row>
    <row r="8" spans="2:4" ht="42">
      <c r="B8" s="167" t="s">
        <v>244</v>
      </c>
      <c r="C8" s="516"/>
      <c r="D8" s="516"/>
    </row>
    <row r="9" spans="2:4" ht="14">
      <c r="B9" s="166" t="s">
        <v>245</v>
      </c>
      <c r="C9" s="516"/>
      <c r="D9" s="516"/>
    </row>
    <row r="10" spans="2:4" ht="56">
      <c r="B10" s="167" t="s">
        <v>246</v>
      </c>
      <c r="C10" s="516"/>
      <c r="D10" s="516"/>
    </row>
    <row r="11" spans="2:4" ht="28">
      <c r="B11" s="168" t="s">
        <v>247</v>
      </c>
      <c r="C11" s="516"/>
      <c r="D11" s="516"/>
    </row>
    <row r="12" spans="2:4" ht="42">
      <c r="B12" s="167" t="s">
        <v>248</v>
      </c>
      <c r="C12" s="516"/>
      <c r="D12" s="516"/>
    </row>
    <row r="13" spans="2:4" ht="25.5" customHeight="1">
      <c r="B13" s="132" t="s">
        <v>249</v>
      </c>
      <c r="C13" s="516"/>
      <c r="D13" s="516"/>
    </row>
    <row r="14" spans="2:4" ht="14">
      <c r="B14" s="169" t="s">
        <v>250</v>
      </c>
      <c r="C14" s="516"/>
      <c r="D14" s="516"/>
    </row>
    <row r="15" spans="2:4" ht="28">
      <c r="B15" s="169" t="s">
        <v>251</v>
      </c>
      <c r="C15" s="516"/>
      <c r="D15" s="516"/>
    </row>
    <row r="16" spans="2:4" ht="28">
      <c r="B16" s="169" t="s">
        <v>252</v>
      </c>
      <c r="C16" s="516"/>
      <c r="D16" s="516"/>
    </row>
    <row r="17" spans="2:2" ht="14">
      <c r="B17" s="169" t="s">
        <v>253</v>
      </c>
    </row>
    <row r="18" spans="2:2" ht="28">
      <c r="B18" s="169" t="s">
        <v>254</v>
      </c>
    </row>
  </sheetData>
  <hyperlinks>
    <hyperlink ref="B6" r:id="rId1" xr:uid="{00000000-0004-0000-0600-000000000000}"/>
  </hyperlinks>
  <pageMargins left="0.7" right="0.7" top="0.75" bottom="0.75" header="0.3" footer="0.3"/>
  <pageSetup paperSize="9" orientation="portrait" verticalDpi="0"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U91"/>
  <sheetViews>
    <sheetView workbookViewId="0">
      <selection activeCell="D88" sqref="D88"/>
    </sheetView>
  </sheetViews>
  <sheetFormatPr defaultRowHeight="14.5"/>
  <cols>
    <col min="1" max="1" width="6" customWidth="1"/>
    <col min="2" max="2" width="25.7265625" customWidth="1"/>
    <col min="3" max="3" width="32.1796875" customWidth="1"/>
    <col min="4" max="4" width="35.54296875" customWidth="1"/>
    <col min="5" max="5" width="35.7265625" customWidth="1"/>
    <col min="7" max="7" width="19.7265625" hidden="1" customWidth="1"/>
    <col min="8" max="15" width="8.81640625" hidden="1" customWidth="1"/>
    <col min="16" max="16" width="8.81640625" customWidth="1"/>
    <col min="17" max="17" width="69.1796875" customWidth="1"/>
    <col min="18" max="24" width="8.81640625" customWidth="1"/>
  </cols>
  <sheetData>
    <row r="1" spans="1:17" ht="24.75" customHeight="1">
      <c r="A1" s="586" t="s">
        <v>255</v>
      </c>
      <c r="B1" s="634"/>
      <c r="C1" s="634"/>
      <c r="D1" s="82" t="s">
        <v>36</v>
      </c>
      <c r="E1" s="517"/>
      <c r="F1" s="170"/>
      <c r="G1" s="636"/>
      <c r="H1" s="636"/>
    </row>
    <row r="2" spans="1:17" ht="24.75" customHeight="1">
      <c r="A2" s="637" t="s">
        <v>256</v>
      </c>
      <c r="B2" s="637"/>
      <c r="C2" s="637"/>
      <c r="D2" s="637"/>
      <c r="E2" s="84" t="s">
        <v>927</v>
      </c>
    </row>
    <row r="3" spans="1:17" ht="4.5" customHeight="1"/>
    <row r="4" spans="1:17" s="86" customFormat="1" ht="25.5" customHeight="1">
      <c r="A4" s="621" t="s">
        <v>137</v>
      </c>
      <c r="B4" s="622"/>
      <c r="C4" s="638" t="s">
        <v>928</v>
      </c>
      <c r="D4" s="638"/>
      <c r="E4" s="48"/>
      <c r="F4" s="85"/>
      <c r="G4" s="85"/>
      <c r="H4" s="90"/>
      <c r="I4" s="91"/>
    </row>
    <row r="5" spans="1:17" s="86" customFormat="1" ht="4.5" customHeight="1">
      <c r="A5" s="87"/>
      <c r="B5" s="88"/>
      <c r="C5" s="520"/>
      <c r="D5" s="520"/>
      <c r="E5" s="89"/>
      <c r="F5" s="85"/>
      <c r="G5" s="85"/>
      <c r="H5" s="90"/>
      <c r="I5" s="91"/>
    </row>
    <row r="6" spans="1:17">
      <c r="A6" s="92" t="s">
        <v>257</v>
      </c>
      <c r="B6" s="171" t="s">
        <v>258</v>
      </c>
      <c r="C6" s="171" t="s">
        <v>38</v>
      </c>
      <c r="D6" s="171" t="s">
        <v>141</v>
      </c>
      <c r="E6" s="172" t="s">
        <v>259</v>
      </c>
    </row>
    <row r="7" spans="1:17" ht="4.5" hidden="1" customHeight="1">
      <c r="A7" s="533"/>
      <c r="B7" s="534"/>
      <c r="C7" s="535">
        <v>575</v>
      </c>
      <c r="D7" s="536"/>
      <c r="E7" s="537"/>
    </row>
    <row r="8" spans="1:17" ht="25.5" customHeight="1">
      <c r="A8" s="102" t="s">
        <v>260</v>
      </c>
      <c r="B8" s="173"/>
      <c r="C8" s="173"/>
      <c r="D8" s="174"/>
      <c r="E8" s="112"/>
      <c r="Q8" s="175"/>
    </row>
    <row r="9" spans="1:17" ht="4.5" customHeight="1">
      <c r="A9" s="540"/>
      <c r="B9" s="551"/>
      <c r="C9" s="551"/>
      <c r="D9" s="552"/>
      <c r="E9" s="449"/>
      <c r="Q9" s="176"/>
    </row>
    <row r="10" spans="1:17" ht="66" customHeight="1" thickBot="1">
      <c r="A10" s="108" t="s">
        <v>261</v>
      </c>
      <c r="B10" s="519" t="s">
        <v>262</v>
      </c>
      <c r="C10" s="639"/>
      <c r="D10" s="640"/>
      <c r="E10" s="98" t="s">
        <v>263</v>
      </c>
      <c r="F10" s="23"/>
      <c r="G10" s="23"/>
      <c r="Q10" s="176"/>
    </row>
    <row r="11" spans="1:17" ht="4.5" customHeight="1">
      <c r="A11" s="106"/>
      <c r="B11" s="524"/>
      <c r="C11" s="107"/>
      <c r="D11" s="100"/>
      <c r="E11" s="101"/>
      <c r="F11" s="23"/>
      <c r="G11" s="23"/>
      <c r="Q11" s="175"/>
    </row>
    <row r="12" spans="1:17" ht="4.5" customHeight="1">
      <c r="A12" s="540"/>
      <c r="B12" s="551"/>
      <c r="C12" s="551"/>
      <c r="D12" s="552"/>
      <c r="E12" s="449"/>
      <c r="Q12" s="176"/>
    </row>
    <row r="13" spans="1:17" ht="39.5" thickBot="1">
      <c r="A13" s="108" t="s">
        <v>264</v>
      </c>
      <c r="B13" s="519" t="s">
        <v>265</v>
      </c>
      <c r="C13" s="444"/>
      <c r="D13" s="98" t="s">
        <v>266</v>
      </c>
      <c r="E13" s="99"/>
      <c r="F13" s="23"/>
      <c r="G13" s="23"/>
      <c r="Q13" s="176"/>
    </row>
    <row r="14" spans="1:17" ht="4.5" customHeight="1">
      <c r="A14" s="106"/>
      <c r="B14" s="524"/>
      <c r="C14" s="107"/>
      <c r="D14" s="100"/>
      <c r="E14" s="101"/>
      <c r="F14" s="23"/>
      <c r="G14" s="23"/>
      <c r="Q14" s="175"/>
    </row>
    <row r="15" spans="1:17" ht="4.5" customHeight="1">
      <c r="A15" s="433"/>
      <c r="B15" s="434"/>
      <c r="C15" s="445"/>
      <c r="D15" s="441"/>
      <c r="E15" s="436"/>
      <c r="F15" s="23"/>
      <c r="G15" s="23"/>
      <c r="Q15" s="175"/>
    </row>
    <row r="16" spans="1:17" ht="25.5" customHeight="1" thickBot="1">
      <c r="A16" s="525" t="s">
        <v>267</v>
      </c>
      <c r="B16" s="519" t="s">
        <v>268</v>
      </c>
      <c r="C16" s="444"/>
      <c r="D16" s="177"/>
      <c r="E16" s="99"/>
      <c r="F16" s="23"/>
      <c r="G16" s="23"/>
      <c r="Q16" s="176"/>
    </row>
    <row r="17" spans="1:17" ht="4.5" customHeight="1">
      <c r="A17" s="520"/>
      <c r="B17" s="524"/>
      <c r="C17" s="107"/>
      <c r="D17" s="174"/>
      <c r="E17" s="101"/>
      <c r="F17" s="23"/>
      <c r="G17" s="23"/>
      <c r="Q17" s="176"/>
    </row>
    <row r="18" spans="1:17" ht="4.5" customHeight="1">
      <c r="A18" s="440"/>
      <c r="B18" s="434"/>
      <c r="C18" s="445"/>
      <c r="D18" s="553"/>
      <c r="E18" s="436"/>
      <c r="F18" s="23"/>
      <c r="G18" s="23"/>
      <c r="Q18" s="175"/>
    </row>
    <row r="19" spans="1:17" ht="38" thickBot="1">
      <c r="A19" s="108" t="s">
        <v>269</v>
      </c>
      <c r="B19" s="519" t="s">
        <v>270</v>
      </c>
      <c r="C19" s="444"/>
      <c r="D19" s="98" t="s">
        <v>271</v>
      </c>
      <c r="E19" s="99"/>
      <c r="F19" s="23"/>
      <c r="G19" s="23"/>
      <c r="Q19" s="176"/>
    </row>
    <row r="20" spans="1:17" ht="4.5" customHeight="1">
      <c r="A20" s="106"/>
      <c r="B20" s="524"/>
      <c r="C20" s="107"/>
      <c r="D20" s="100"/>
      <c r="E20" s="101"/>
      <c r="F20" s="23"/>
      <c r="G20" s="23"/>
      <c r="Q20" s="176"/>
    </row>
    <row r="21" spans="1:17" ht="25.5" customHeight="1">
      <c r="A21" s="102" t="s">
        <v>272</v>
      </c>
      <c r="B21" s="524"/>
      <c r="C21" s="524"/>
      <c r="D21" s="100"/>
      <c r="E21" s="101"/>
      <c r="F21" s="23"/>
      <c r="G21" s="23"/>
      <c r="Q21" s="175"/>
    </row>
    <row r="22" spans="1:17" ht="4.5" customHeight="1">
      <c r="A22" s="109"/>
      <c r="B22" s="519"/>
      <c r="C22" s="519"/>
      <c r="D22" s="98"/>
      <c r="E22" s="71"/>
      <c r="F22" s="23"/>
      <c r="G22" s="23"/>
      <c r="Q22" s="176"/>
    </row>
    <row r="23" spans="1:17" ht="40.5" customHeight="1" thickBot="1">
      <c r="A23" s="525" t="s">
        <v>273</v>
      </c>
      <c r="B23" s="519" t="s">
        <v>274</v>
      </c>
      <c r="C23" s="437"/>
      <c r="D23" s="98" t="s">
        <v>275</v>
      </c>
      <c r="E23" s="99"/>
      <c r="F23" s="23"/>
      <c r="G23" s="23"/>
      <c r="Q23" s="175"/>
    </row>
    <row r="24" spans="1:17" ht="4.5" customHeight="1">
      <c r="A24" s="178"/>
      <c r="B24" s="524"/>
      <c r="C24" s="524"/>
      <c r="D24" s="100"/>
      <c r="E24" s="101"/>
      <c r="F24" s="23"/>
      <c r="G24" s="23"/>
      <c r="Q24" s="175"/>
    </row>
    <row r="25" spans="1:17" ht="4.5" customHeight="1">
      <c r="A25" s="179"/>
      <c r="B25" s="519"/>
      <c r="C25" s="519"/>
      <c r="D25" s="98"/>
      <c r="E25" s="71"/>
      <c r="F25" s="23"/>
      <c r="G25" s="23"/>
      <c r="Q25" s="175"/>
    </row>
    <row r="26" spans="1:17" ht="39.5" thickBot="1">
      <c r="A26" s="525" t="s">
        <v>276</v>
      </c>
      <c r="B26" s="519" t="s">
        <v>277</v>
      </c>
      <c r="C26" s="437"/>
      <c r="D26" s="98" t="s">
        <v>278</v>
      </c>
      <c r="E26" s="99"/>
      <c r="F26" s="23"/>
      <c r="G26" s="23"/>
      <c r="Q26" s="175"/>
    </row>
    <row r="27" spans="1:17" ht="4.5" customHeight="1">
      <c r="A27" s="102"/>
      <c r="B27" s="524"/>
      <c r="C27" s="524"/>
      <c r="D27" s="100"/>
      <c r="E27" s="101"/>
      <c r="F27" s="23"/>
      <c r="G27" s="23"/>
      <c r="Q27" s="175"/>
    </row>
    <row r="28" spans="1:17" ht="25.5" customHeight="1">
      <c r="A28" s="102" t="s">
        <v>178</v>
      </c>
      <c r="B28" s="524"/>
      <c r="C28" s="524"/>
      <c r="D28" s="110" t="s">
        <v>179</v>
      </c>
      <c r="E28" s="101"/>
      <c r="F28" s="23"/>
      <c r="G28" s="23"/>
      <c r="Q28" s="176"/>
    </row>
    <row r="29" spans="1:17" ht="4.5" customHeight="1">
      <c r="A29" s="433"/>
      <c r="B29" s="434"/>
      <c r="C29" s="445"/>
      <c r="D29" s="441"/>
      <c r="E29" s="436"/>
      <c r="F29" s="23"/>
      <c r="G29" s="23"/>
      <c r="Q29" s="176"/>
    </row>
    <row r="30" spans="1:17" ht="25.5" customHeight="1" thickBot="1">
      <c r="A30" s="108" t="s">
        <v>279</v>
      </c>
      <c r="B30" s="519" t="s">
        <v>280</v>
      </c>
      <c r="C30" s="450"/>
      <c r="D30" s="98" t="s">
        <v>281</v>
      </c>
      <c r="E30" s="99"/>
      <c r="F30" s="23"/>
      <c r="G30" s="23"/>
      <c r="Q30" s="175"/>
    </row>
    <row r="31" spans="1:17" ht="4.5" customHeight="1">
      <c r="A31" s="106"/>
      <c r="B31" s="524"/>
      <c r="C31" s="180"/>
      <c r="D31" s="100"/>
      <c r="E31" s="101"/>
      <c r="F31" s="23"/>
      <c r="G31" s="23"/>
      <c r="Q31" s="175"/>
    </row>
    <row r="32" spans="1:17" ht="4.5" customHeight="1">
      <c r="A32" s="108"/>
      <c r="B32" s="519"/>
      <c r="C32" s="181"/>
      <c r="D32" s="98"/>
      <c r="E32" s="71"/>
      <c r="F32" s="23"/>
      <c r="G32" s="23"/>
      <c r="Q32" s="176"/>
    </row>
    <row r="33" spans="1:21" ht="49.5" customHeight="1" thickBot="1">
      <c r="A33" s="108" t="s">
        <v>282</v>
      </c>
      <c r="B33" s="519" t="s">
        <v>283</v>
      </c>
      <c r="C33" s="450"/>
      <c r="D33" s="98" t="s">
        <v>284</v>
      </c>
      <c r="E33" s="99"/>
      <c r="F33" s="23"/>
      <c r="G33" s="23" t="s">
        <v>285</v>
      </c>
      <c r="H33" t="s">
        <v>286</v>
      </c>
      <c r="Q33" s="175"/>
    </row>
    <row r="34" spans="1:21" ht="4.5" customHeight="1">
      <c r="A34" s="106"/>
      <c r="B34" s="524"/>
      <c r="C34" s="180"/>
      <c r="D34" s="100"/>
      <c r="E34" s="101"/>
      <c r="F34" s="23"/>
      <c r="G34" s="23"/>
      <c r="Q34" s="176"/>
    </row>
    <row r="35" spans="1:21" ht="4.5" customHeight="1">
      <c r="A35" s="108"/>
      <c r="B35" s="519"/>
      <c r="C35" s="181"/>
      <c r="D35" s="98"/>
      <c r="E35" s="71"/>
      <c r="F35" s="23"/>
      <c r="G35" s="23"/>
      <c r="Q35" s="175"/>
    </row>
    <row r="36" spans="1:21" ht="25.5" customHeight="1" thickBot="1">
      <c r="A36" s="108" t="s">
        <v>287</v>
      </c>
      <c r="B36" s="519" t="s">
        <v>288</v>
      </c>
      <c r="C36" s="554"/>
      <c r="D36" s="98" t="s">
        <v>289</v>
      </c>
      <c r="E36" s="99"/>
      <c r="F36" s="23"/>
      <c r="G36" s="23"/>
      <c r="Q36" s="176"/>
    </row>
    <row r="37" spans="1:21" ht="4.5" customHeight="1">
      <c r="A37" s="106"/>
      <c r="B37" s="524"/>
      <c r="C37" s="107"/>
      <c r="D37" s="524"/>
      <c r="E37" s="101"/>
      <c r="F37" s="23"/>
      <c r="G37" s="23"/>
      <c r="Q37" s="175"/>
    </row>
    <row r="38" spans="1:21" s="183" customFormat="1" ht="25.5" customHeight="1">
      <c r="A38" s="95" t="s">
        <v>290</v>
      </c>
      <c r="B38" s="507"/>
      <c r="C38" s="507"/>
      <c r="D38" s="507"/>
      <c r="E38" s="182"/>
      <c r="F38" s="516"/>
      <c r="G38" s="516"/>
    </row>
    <row r="39" spans="1:21" s="183" customFormat="1" ht="4.5" customHeight="1">
      <c r="A39" s="440"/>
      <c r="B39" s="434"/>
      <c r="C39" s="433"/>
      <c r="D39" s="441"/>
      <c r="E39" s="474"/>
      <c r="F39" s="516"/>
      <c r="G39" s="516"/>
    </row>
    <row r="40" spans="1:21" s="183" customFormat="1" ht="25.5" customHeight="1" thickBot="1">
      <c r="A40" s="525" t="s">
        <v>291</v>
      </c>
      <c r="B40" s="519" t="s">
        <v>292</v>
      </c>
      <c r="C40" s="437" t="s">
        <v>151</v>
      </c>
      <c r="D40" s="98" t="s">
        <v>293</v>
      </c>
      <c r="E40" s="184"/>
      <c r="G40" s="516" t="s">
        <v>151</v>
      </c>
      <c r="H40" s="516" t="s">
        <v>294</v>
      </c>
      <c r="I40" s="516" t="s">
        <v>295</v>
      </c>
      <c r="J40" s="516" t="s">
        <v>296</v>
      </c>
      <c r="K40" s="516" t="s">
        <v>297</v>
      </c>
      <c r="L40" s="516" t="s">
        <v>298</v>
      </c>
      <c r="M40" s="516" t="s">
        <v>299</v>
      </c>
      <c r="N40" s="185" t="s">
        <v>300</v>
      </c>
      <c r="O40" s="185" t="s">
        <v>301</v>
      </c>
      <c r="P40" s="186"/>
      <c r="Q40" s="186"/>
      <c r="R40" s="186"/>
      <c r="S40" s="186"/>
      <c r="T40" s="186"/>
      <c r="U40" s="186"/>
    </row>
    <row r="41" spans="1:21" s="183" customFormat="1" ht="4.5" customHeight="1">
      <c r="A41" s="520"/>
      <c r="B41" s="524"/>
      <c r="C41" s="515"/>
      <c r="D41" s="100"/>
      <c r="E41" s="187"/>
      <c r="G41" s="516"/>
      <c r="H41" s="185"/>
      <c r="I41" s="185"/>
      <c r="J41" s="185"/>
      <c r="K41" s="185"/>
      <c r="L41" s="185"/>
      <c r="M41" s="186"/>
      <c r="N41" s="186"/>
      <c r="O41" s="186"/>
      <c r="P41" s="186"/>
      <c r="Q41" s="186"/>
      <c r="R41" s="186"/>
      <c r="S41" s="186"/>
      <c r="T41" s="186"/>
      <c r="U41" s="186"/>
    </row>
    <row r="42" spans="1:21" s="183" customFormat="1" ht="4.5" customHeight="1">
      <c r="A42" s="525"/>
      <c r="B42" s="519"/>
      <c r="C42" s="188"/>
      <c r="D42" s="98"/>
      <c r="E42" s="189"/>
      <c r="G42" s="516"/>
      <c r="H42" s="185"/>
      <c r="I42" s="185"/>
      <c r="J42" s="185"/>
      <c r="K42" s="185"/>
      <c r="L42" s="185"/>
      <c r="M42" s="186"/>
      <c r="N42" s="186"/>
      <c r="O42" s="186"/>
      <c r="P42" s="186"/>
      <c r="Q42" s="186"/>
      <c r="R42" s="186"/>
      <c r="S42" s="186"/>
      <c r="T42" s="186"/>
      <c r="U42" s="186"/>
    </row>
    <row r="43" spans="1:21" s="183" customFormat="1" ht="33.75" customHeight="1">
      <c r="A43" s="525" t="s">
        <v>302</v>
      </c>
      <c r="B43" s="519" t="s">
        <v>34</v>
      </c>
      <c r="C43" s="190" t="s">
        <v>303</v>
      </c>
      <c r="D43" s="635" t="s">
        <v>304</v>
      </c>
      <c r="E43" s="635"/>
      <c r="F43" s="516"/>
      <c r="G43" s="516"/>
    </row>
    <row r="44" spans="1:21" s="183" customFormat="1" ht="4.5" customHeight="1">
      <c r="A44" s="520"/>
      <c r="B44" s="524"/>
      <c r="C44" s="515"/>
      <c r="D44" s="100"/>
      <c r="E44" s="125"/>
      <c r="F44" s="516"/>
      <c r="G44" s="516"/>
    </row>
    <row r="45" spans="1:21" s="183" customFormat="1" ht="4.5" customHeight="1">
      <c r="A45" s="440"/>
      <c r="B45" s="434"/>
      <c r="C45" s="555"/>
      <c r="D45" s="441"/>
      <c r="E45" s="474"/>
      <c r="F45" s="516"/>
      <c r="G45" s="516"/>
    </row>
    <row r="46" spans="1:21" s="183" customFormat="1" ht="25.5" customHeight="1" thickBot="1">
      <c r="A46" s="525" t="s">
        <v>305</v>
      </c>
      <c r="B46" s="519" t="s">
        <v>306</v>
      </c>
      <c r="C46" s="437" t="s">
        <v>151</v>
      </c>
      <c r="D46" s="98" t="s">
        <v>307</v>
      </c>
      <c r="E46" s="184"/>
      <c r="G46" s="516" t="s">
        <v>151</v>
      </c>
      <c r="H46" s="183" t="s">
        <v>308</v>
      </c>
      <c r="I46" s="183" t="s">
        <v>309</v>
      </c>
      <c r="J46" s="183" t="s">
        <v>310</v>
      </c>
      <c r="K46" s="183" t="s">
        <v>236</v>
      </c>
      <c r="L46" s="183" t="s">
        <v>311</v>
      </c>
    </row>
    <row r="47" spans="1:21" s="183" customFormat="1" ht="4.5" customHeight="1">
      <c r="A47" s="520"/>
      <c r="B47" s="524"/>
      <c r="C47" s="515"/>
      <c r="D47" s="100"/>
      <c r="E47" s="187"/>
      <c r="G47" s="516"/>
    </row>
    <row r="48" spans="1:21" s="183" customFormat="1" ht="4.5" customHeight="1">
      <c r="A48" s="440"/>
      <c r="B48" s="434"/>
      <c r="C48" s="555"/>
      <c r="D48" s="441"/>
      <c r="E48" s="556"/>
      <c r="G48" s="516"/>
    </row>
    <row r="49" spans="1:12" s="183" customFormat="1" ht="25.5" customHeight="1" thickBot="1">
      <c r="A49" s="525" t="s">
        <v>312</v>
      </c>
      <c r="B49" s="519" t="s">
        <v>313</v>
      </c>
      <c r="C49" s="437" t="s">
        <v>151</v>
      </c>
      <c r="D49" s="98"/>
      <c r="E49" s="184"/>
      <c r="G49" s="516" t="s">
        <v>151</v>
      </c>
      <c r="H49" s="183" t="s">
        <v>235</v>
      </c>
      <c r="I49" s="183" t="s">
        <v>236</v>
      </c>
      <c r="J49" s="183" t="s">
        <v>311</v>
      </c>
    </row>
    <row r="50" spans="1:12" s="183" customFormat="1" ht="4.5" customHeight="1">
      <c r="A50" s="520"/>
      <c r="B50" s="524"/>
      <c r="C50" s="515"/>
      <c r="D50" s="100"/>
      <c r="E50" s="187"/>
      <c r="G50" s="516"/>
    </row>
    <row r="51" spans="1:12" s="183" customFormat="1" ht="4.5" customHeight="1">
      <c r="A51" s="440"/>
      <c r="B51" s="434"/>
      <c r="C51" s="555"/>
      <c r="D51" s="441"/>
      <c r="E51" s="556"/>
      <c r="G51" s="516"/>
    </row>
    <row r="52" spans="1:12" s="183" customFormat="1" ht="25.5" customHeight="1" thickBot="1">
      <c r="A52" s="525" t="s">
        <v>314</v>
      </c>
      <c r="B52" s="519" t="s">
        <v>315</v>
      </c>
      <c r="C52" s="437" t="s">
        <v>151</v>
      </c>
      <c r="D52" s="98" t="s">
        <v>316</v>
      </c>
      <c r="E52" s="184"/>
      <c r="G52" s="516" t="s">
        <v>151</v>
      </c>
      <c r="H52" s="183" t="s">
        <v>317</v>
      </c>
      <c r="I52" s="183" t="s">
        <v>318</v>
      </c>
      <c r="J52" s="183" t="s">
        <v>319</v>
      </c>
      <c r="K52" s="183" t="s">
        <v>320</v>
      </c>
      <c r="L52" s="183" t="s">
        <v>311</v>
      </c>
    </row>
    <row r="53" spans="1:12" s="183" customFormat="1" ht="4.5" customHeight="1">
      <c r="A53" s="520"/>
      <c r="B53" s="524"/>
      <c r="C53" s="515"/>
      <c r="D53" s="100"/>
      <c r="E53" s="187"/>
      <c r="G53" s="516"/>
    </row>
    <row r="54" spans="1:12" s="183" customFormat="1" ht="4.5" customHeight="1">
      <c r="A54" s="440"/>
      <c r="B54" s="434"/>
      <c r="C54" s="555"/>
      <c r="D54" s="441"/>
      <c r="E54" s="556"/>
      <c r="G54" s="516"/>
    </row>
    <row r="55" spans="1:12" s="183" customFormat="1" ht="25.5" customHeight="1" thickBot="1">
      <c r="A55" s="525" t="s">
        <v>321</v>
      </c>
      <c r="B55" s="519" t="s">
        <v>322</v>
      </c>
      <c r="C55" s="437" t="s">
        <v>151</v>
      </c>
      <c r="D55" s="98" t="s">
        <v>316</v>
      </c>
      <c r="E55" s="184"/>
      <c r="G55" s="516" t="s">
        <v>151</v>
      </c>
      <c r="H55" s="183" t="s">
        <v>323</v>
      </c>
      <c r="I55" s="183" t="s">
        <v>324</v>
      </c>
      <c r="J55" s="183" t="s">
        <v>325</v>
      </c>
      <c r="K55" s="183" t="s">
        <v>311</v>
      </c>
    </row>
    <row r="56" spans="1:12" s="183" customFormat="1" ht="4.5" customHeight="1">
      <c r="A56" s="520"/>
      <c r="B56" s="524"/>
      <c r="C56" s="515"/>
      <c r="D56" s="100"/>
      <c r="E56" s="187"/>
      <c r="G56" s="516"/>
    </row>
    <row r="57" spans="1:12" s="183" customFormat="1" ht="4.5" customHeight="1">
      <c r="A57" s="440"/>
      <c r="B57" s="434"/>
      <c r="C57" s="555"/>
      <c r="D57" s="441"/>
      <c r="E57" s="556"/>
      <c r="G57" s="516"/>
    </row>
    <row r="58" spans="1:12" s="183" customFormat="1" ht="25.5" customHeight="1" thickBot="1">
      <c r="A58" s="525" t="s">
        <v>326</v>
      </c>
      <c r="B58" s="519" t="s">
        <v>327</v>
      </c>
      <c r="C58" s="437" t="s">
        <v>151</v>
      </c>
      <c r="D58" s="98" t="s">
        <v>316</v>
      </c>
      <c r="E58" s="184"/>
      <c r="G58" s="516" t="s">
        <v>151</v>
      </c>
      <c r="H58" s="183" t="s">
        <v>328</v>
      </c>
      <c r="I58" s="183" t="s">
        <v>329</v>
      </c>
      <c r="J58" s="183" t="s">
        <v>330</v>
      </c>
      <c r="K58" s="183" t="s">
        <v>311</v>
      </c>
    </row>
    <row r="59" spans="1:12" s="183" customFormat="1" ht="4.5" customHeight="1">
      <c r="A59" s="520"/>
      <c r="B59" s="524"/>
      <c r="C59" s="515"/>
      <c r="D59" s="100"/>
      <c r="E59" s="187"/>
      <c r="G59" s="516"/>
    </row>
    <row r="60" spans="1:12" s="183" customFormat="1" ht="4.5" customHeight="1">
      <c r="A60" s="440"/>
      <c r="B60" s="434"/>
      <c r="C60" s="555"/>
      <c r="D60" s="441"/>
      <c r="E60" s="556"/>
      <c r="G60" s="516"/>
    </row>
    <row r="61" spans="1:12" s="183" customFormat="1" ht="25.5" customHeight="1" thickBot="1">
      <c r="A61" s="525" t="s">
        <v>331</v>
      </c>
      <c r="B61" s="519" t="s">
        <v>332</v>
      </c>
      <c r="C61" s="437" t="s">
        <v>151</v>
      </c>
      <c r="D61" s="98" t="s">
        <v>316</v>
      </c>
      <c r="E61" s="184"/>
      <c r="G61" s="516" t="s">
        <v>151</v>
      </c>
      <c r="H61" s="183" t="s">
        <v>333</v>
      </c>
      <c r="I61" s="183" t="s">
        <v>334</v>
      </c>
      <c r="J61" s="183" t="s">
        <v>335</v>
      </c>
      <c r="K61" s="183" t="s">
        <v>336</v>
      </c>
      <c r="L61" s="183" t="s">
        <v>311</v>
      </c>
    </row>
    <row r="62" spans="1:12" s="183" customFormat="1" ht="4.5" customHeight="1">
      <c r="A62" s="520"/>
      <c r="B62" s="524"/>
      <c r="C62" s="515"/>
      <c r="D62" s="100"/>
      <c r="E62" s="187"/>
      <c r="G62" s="516"/>
    </row>
    <row r="63" spans="1:12" s="183" customFormat="1" ht="4.5" customHeight="1">
      <c r="A63" s="440"/>
      <c r="B63" s="434"/>
      <c r="C63" s="555"/>
      <c r="D63" s="441"/>
      <c r="E63" s="556"/>
      <c r="G63" s="516"/>
    </row>
    <row r="64" spans="1:12" s="183" customFormat="1" ht="25.5" customHeight="1" thickBot="1">
      <c r="A64" s="525" t="s">
        <v>337</v>
      </c>
      <c r="B64" s="519" t="s">
        <v>338</v>
      </c>
      <c r="C64" s="437" t="s">
        <v>151</v>
      </c>
      <c r="D64" s="98" t="s">
        <v>316</v>
      </c>
      <c r="E64" s="184"/>
      <c r="G64" s="516" t="s">
        <v>151</v>
      </c>
      <c r="H64" s="183" t="s">
        <v>339</v>
      </c>
      <c r="I64" s="183" t="s">
        <v>340</v>
      </c>
      <c r="J64" s="183" t="s">
        <v>341</v>
      </c>
    </row>
    <row r="65" spans="1:11" s="183" customFormat="1" ht="4.5" customHeight="1">
      <c r="A65" s="520"/>
      <c r="B65" s="524"/>
      <c r="C65" s="515"/>
      <c r="D65" s="100"/>
      <c r="E65" s="187"/>
      <c r="G65" s="516"/>
    </row>
    <row r="66" spans="1:11" s="183" customFormat="1" ht="4.5" customHeight="1">
      <c r="A66" s="440"/>
      <c r="B66" s="434"/>
      <c r="C66" s="555"/>
      <c r="D66" s="441"/>
      <c r="E66" s="556"/>
      <c r="G66" s="516"/>
    </row>
    <row r="67" spans="1:11" s="183" customFormat="1" ht="25.5" customHeight="1" thickBot="1">
      <c r="A67" s="525" t="s">
        <v>342</v>
      </c>
      <c r="B67" s="519" t="s">
        <v>343</v>
      </c>
      <c r="C67" s="437" t="s">
        <v>151</v>
      </c>
      <c r="D67" s="98"/>
      <c r="E67" s="184"/>
      <c r="G67" s="516" t="s">
        <v>151</v>
      </c>
      <c r="H67" s="183" t="s">
        <v>339</v>
      </c>
      <c r="I67" s="183" t="s">
        <v>340</v>
      </c>
      <c r="J67" s="183" t="s">
        <v>341</v>
      </c>
    </row>
    <row r="68" spans="1:11" s="183" customFormat="1" ht="4.5" customHeight="1">
      <c r="A68" s="520"/>
      <c r="B68" s="524"/>
      <c r="C68" s="515"/>
      <c r="D68" s="100"/>
      <c r="E68" s="187"/>
      <c r="G68" s="516"/>
    </row>
    <row r="69" spans="1:11" s="183" customFormat="1" ht="4.5" customHeight="1">
      <c r="A69" s="440"/>
      <c r="B69" s="434"/>
      <c r="C69" s="555"/>
      <c r="D69" s="441"/>
      <c r="E69" s="556"/>
      <c r="G69" s="516"/>
    </row>
    <row r="70" spans="1:11" s="183" customFormat="1" ht="25.5" customHeight="1" thickBot="1">
      <c r="A70" s="525" t="s">
        <v>344</v>
      </c>
      <c r="B70" s="519" t="s">
        <v>345</v>
      </c>
      <c r="C70" s="437" t="s">
        <v>151</v>
      </c>
      <c r="D70" s="98" t="s">
        <v>316</v>
      </c>
      <c r="E70" s="184"/>
      <c r="G70" s="516" t="s">
        <v>151</v>
      </c>
      <c r="H70" s="183" t="s">
        <v>346</v>
      </c>
      <c r="I70" s="183" t="s">
        <v>347</v>
      </c>
    </row>
    <row r="71" spans="1:11" s="183" customFormat="1" ht="4.5" customHeight="1">
      <c r="A71" s="520"/>
      <c r="B71" s="524"/>
      <c r="C71" s="515"/>
      <c r="D71" s="100"/>
      <c r="E71" s="187"/>
      <c r="G71" s="516"/>
    </row>
    <row r="72" spans="1:11" s="183" customFormat="1" ht="4.5" customHeight="1">
      <c r="A72" s="440"/>
      <c r="B72" s="434"/>
      <c r="C72" s="555"/>
      <c r="D72" s="441"/>
      <c r="E72" s="556"/>
      <c r="G72" s="516"/>
    </row>
    <row r="73" spans="1:11" s="183" customFormat="1" ht="25.5" customHeight="1" thickBot="1">
      <c r="A73" s="525" t="s">
        <v>348</v>
      </c>
      <c r="B73" s="519" t="s">
        <v>349</v>
      </c>
      <c r="C73" s="437" t="s">
        <v>151</v>
      </c>
      <c r="D73" s="98" t="s">
        <v>316</v>
      </c>
      <c r="E73" s="184"/>
      <c r="G73" s="516" t="s">
        <v>151</v>
      </c>
      <c r="H73" s="183" t="s">
        <v>350</v>
      </c>
      <c r="I73" s="183" t="s">
        <v>351</v>
      </c>
      <c r="J73" s="183" t="s">
        <v>352</v>
      </c>
      <c r="K73" s="183" t="s">
        <v>353</v>
      </c>
    </row>
    <row r="74" spans="1:11" s="183" customFormat="1" ht="4.5" customHeight="1">
      <c r="A74" s="520"/>
      <c r="B74" s="524"/>
      <c r="C74" s="515"/>
      <c r="D74" s="100"/>
      <c r="E74" s="187"/>
      <c r="G74" s="516"/>
    </row>
    <row r="75" spans="1:11" s="183" customFormat="1" ht="4.5" customHeight="1">
      <c r="A75" s="440"/>
      <c r="B75" s="434"/>
      <c r="C75" s="555"/>
      <c r="D75" s="441"/>
      <c r="E75" s="556"/>
      <c r="G75" s="516"/>
    </row>
    <row r="76" spans="1:11" s="183" customFormat="1" ht="25.5" customHeight="1" thickBot="1">
      <c r="A76" s="525" t="s">
        <v>354</v>
      </c>
      <c r="B76" s="519" t="s">
        <v>355</v>
      </c>
      <c r="C76" s="437" t="s">
        <v>151</v>
      </c>
      <c r="D76" s="98"/>
      <c r="E76" s="184"/>
      <c r="F76" s="160"/>
      <c r="G76" s="516" t="s">
        <v>151</v>
      </c>
      <c r="H76" s="183" t="s">
        <v>356</v>
      </c>
      <c r="I76" s="183" t="s">
        <v>357</v>
      </c>
      <c r="J76" s="183" t="s">
        <v>358</v>
      </c>
      <c r="K76" s="183" t="s">
        <v>359</v>
      </c>
    </row>
    <row r="77" spans="1:11" s="183" customFormat="1" ht="4.5" customHeight="1">
      <c r="A77" s="520"/>
      <c r="B77" s="524"/>
      <c r="C77" s="515"/>
      <c r="D77" s="524"/>
      <c r="E77" s="187"/>
      <c r="F77" s="160"/>
      <c r="G77" s="516"/>
    </row>
    <row r="78" spans="1:11" s="183" customFormat="1" ht="25.5" customHeight="1">
      <c r="A78" s="102" t="s">
        <v>360</v>
      </c>
      <c r="B78" s="524"/>
      <c r="C78" s="515"/>
      <c r="D78" s="524"/>
      <c r="E78" s="125"/>
      <c r="F78" s="516"/>
      <c r="G78" s="516"/>
    </row>
    <row r="79" spans="1:11" s="183" customFormat="1" ht="4.5" customHeight="1">
      <c r="A79" s="440"/>
      <c r="B79" s="434"/>
      <c r="C79" s="555"/>
      <c r="D79" s="434"/>
      <c r="E79" s="474"/>
      <c r="F79" s="516"/>
      <c r="G79" s="516"/>
    </row>
    <row r="80" spans="1:11" s="183" customFormat="1" ht="25.5" customHeight="1" thickBot="1">
      <c r="A80" s="108" t="s">
        <v>361</v>
      </c>
      <c r="B80" s="519" t="s">
        <v>362</v>
      </c>
      <c r="C80" s="554"/>
      <c r="D80" s="519"/>
      <c r="E80" s="191"/>
      <c r="F80" s="516"/>
      <c r="G80" s="516"/>
    </row>
    <row r="81" spans="1:7" s="183" customFormat="1" ht="4.5" customHeight="1">
      <c r="A81" s="106"/>
      <c r="B81" s="524"/>
      <c r="C81" s="515"/>
      <c r="D81" s="524"/>
      <c r="E81" s="125"/>
      <c r="F81" s="516"/>
      <c r="G81" s="516"/>
    </row>
    <row r="82" spans="1:7" s="183" customFormat="1" ht="4.5" customHeight="1">
      <c r="A82" s="433"/>
      <c r="B82" s="434"/>
      <c r="C82" s="555"/>
      <c r="D82" s="434"/>
      <c r="E82" s="474"/>
      <c r="F82" s="516"/>
      <c r="G82" s="516"/>
    </row>
    <row r="83" spans="1:7" s="183" customFormat="1" ht="25.5" customHeight="1" thickBot="1">
      <c r="A83" s="525" t="s">
        <v>363</v>
      </c>
      <c r="B83" s="519" t="s">
        <v>364</v>
      </c>
      <c r="C83" s="554"/>
      <c r="D83" s="519"/>
      <c r="E83" s="191"/>
      <c r="F83" s="516"/>
      <c r="G83" s="516"/>
    </row>
    <row r="84" spans="1:7" s="183" customFormat="1" ht="4.5" customHeight="1">
      <c r="A84" s="520"/>
      <c r="B84" s="524"/>
      <c r="C84" s="515"/>
      <c r="D84" s="524"/>
      <c r="E84" s="125"/>
      <c r="F84" s="516"/>
      <c r="G84" s="516"/>
    </row>
    <row r="85" spans="1:7" s="183" customFormat="1" ht="4.5" customHeight="1">
      <c r="A85" s="440"/>
      <c r="B85" s="434"/>
      <c r="C85" s="555"/>
      <c r="D85" s="434"/>
      <c r="E85" s="474"/>
      <c r="F85" s="516"/>
      <c r="G85" s="516"/>
    </row>
    <row r="86" spans="1:7" s="183" customFormat="1" ht="25.5" customHeight="1" thickBot="1">
      <c r="A86" s="525" t="s">
        <v>365</v>
      </c>
      <c r="B86" s="519" t="s">
        <v>366</v>
      </c>
      <c r="C86" s="554"/>
      <c r="D86" s="519"/>
      <c r="E86" s="191"/>
      <c r="F86" s="516"/>
      <c r="G86" s="516"/>
    </row>
    <row r="87" spans="1:7" s="183" customFormat="1" ht="4.5" customHeight="1">
      <c r="A87" s="520"/>
      <c r="B87" s="524"/>
      <c r="C87" s="515"/>
      <c r="D87" s="524"/>
      <c r="E87" s="125"/>
      <c r="F87" s="516"/>
      <c r="G87" s="516"/>
    </row>
    <row r="88" spans="1:7" s="183" customFormat="1" ht="4.5" customHeight="1">
      <c r="A88" s="440"/>
      <c r="B88" s="434"/>
      <c r="C88" s="555"/>
      <c r="D88" s="434"/>
      <c r="E88" s="474"/>
      <c r="F88" s="516"/>
      <c r="G88" s="516"/>
    </row>
    <row r="89" spans="1:7" s="183" customFormat="1" ht="25.5" customHeight="1" thickBot="1">
      <c r="A89" s="108" t="s">
        <v>367</v>
      </c>
      <c r="B89" s="519" t="s">
        <v>368</v>
      </c>
      <c r="C89" s="554"/>
      <c r="D89" s="519"/>
      <c r="E89" s="191"/>
      <c r="F89" s="516"/>
      <c r="G89" s="516"/>
    </row>
    <row r="90" spans="1:7" s="183" customFormat="1" ht="4.5" customHeight="1">
      <c r="A90" s="106"/>
      <c r="B90" s="524"/>
      <c r="C90" s="515"/>
      <c r="D90" s="524"/>
      <c r="E90" s="125"/>
      <c r="F90" s="516"/>
      <c r="G90" s="516"/>
    </row>
    <row r="91" spans="1:7">
      <c r="B91" s="519"/>
    </row>
  </sheetData>
  <mergeCells count="7">
    <mergeCell ref="D43:E43"/>
    <mergeCell ref="A1:C1"/>
    <mergeCell ref="G1:H1"/>
    <mergeCell ref="A2:D2"/>
    <mergeCell ref="A4:B4"/>
    <mergeCell ref="C4:D4"/>
    <mergeCell ref="C10:D10"/>
  </mergeCells>
  <conditionalFormatting sqref="C80 C83 C86 C89 C33 C30 C36 C19 C13 C16 C10:D10">
    <cfRule type="cellIs" dxfId="21" priority="1" stopIfTrue="1" operator="equal">
      <formula>""</formula>
    </cfRule>
  </conditionalFormatting>
  <conditionalFormatting sqref="G67">
    <cfRule type="cellIs" dxfId="20" priority="2" stopIfTrue="1" operator="equal">
      <formula>"Select… ▼"</formula>
    </cfRule>
  </conditionalFormatting>
  <conditionalFormatting sqref="C46 C49 C52 C55 C58 C61 C64 C67 C70 C73 C76 C40">
    <cfRule type="cellIs" dxfId="19" priority="3" stopIfTrue="1" operator="equal">
      <formula>"Select… ▼"</formula>
    </cfRule>
  </conditionalFormatting>
  <conditionalFormatting sqref="C23">
    <cfRule type="cellIs" dxfId="18" priority="4" stopIfTrue="1" operator="equal">
      <formula>""</formula>
    </cfRule>
    <cfRule type="cellIs" dxfId="17" priority="5" stopIfTrue="1" operator="lessThan">
      <formula>#REF!</formula>
    </cfRule>
  </conditionalFormatting>
  <conditionalFormatting sqref="C26">
    <cfRule type="cellIs" dxfId="16" priority="6" stopIfTrue="1" operator="equal">
      <formula>""</formula>
    </cfRule>
    <cfRule type="cellIs" dxfId="15" priority="7" stopIfTrue="1" operator="lessThan">
      <formula>$C$23</formula>
    </cfRule>
  </conditionalFormatting>
  <conditionalFormatting sqref="C4:D4">
    <cfRule type="cellIs" dxfId="14" priority="8" stopIfTrue="1" operator="equal">
      <formula>"Enter Contract Title"</formula>
    </cfRule>
  </conditionalFormatting>
  <dataValidations count="19">
    <dataValidation type="list" allowBlank="1" showInputMessage="1" showErrorMessage="1" promptTitle="Contour" sqref="C76" xr:uid="{00000000-0002-0000-0700-000000000000}">
      <formula1>$G$76:$K$76</formula1>
    </dataValidation>
    <dataValidation type="list" allowBlank="1" showInputMessage="1" showErrorMessage="1" promptTitle="Contour" sqref="C73" xr:uid="{00000000-0002-0000-0700-000001000000}">
      <formula1>$G$73:$K$73</formula1>
    </dataValidation>
    <dataValidation type="list" allowBlank="1" showInputMessage="1" showErrorMessage="1" promptTitle="Contour" sqref="C70" xr:uid="{00000000-0002-0000-0700-000002000000}">
      <formula1>$G$70:$I$70</formula1>
    </dataValidation>
    <dataValidation type="list" allowBlank="1" showInputMessage="1" showErrorMessage="1" promptTitle="Contour" sqref="C67" xr:uid="{00000000-0002-0000-0700-000003000000}">
      <formula1>$G$67:$J$67</formula1>
    </dataValidation>
    <dataValidation type="list" allowBlank="1" showInputMessage="1" showErrorMessage="1" promptTitle="Contour" sqref="C64" xr:uid="{00000000-0002-0000-0700-000004000000}">
      <formula1>$G$64:$J$64</formula1>
    </dataValidation>
    <dataValidation type="list" allowBlank="1" showInputMessage="1" showErrorMessage="1" promptTitle="Contour" sqref="C61" xr:uid="{00000000-0002-0000-0700-000005000000}">
      <formula1>$G$61:$L$61</formula1>
    </dataValidation>
    <dataValidation type="list" allowBlank="1" showInputMessage="1" showErrorMessage="1" promptTitle="Contour" sqref="C58" xr:uid="{00000000-0002-0000-0700-000006000000}">
      <formula1>$G$58:$K$58</formula1>
    </dataValidation>
    <dataValidation type="list" allowBlank="1" showInputMessage="1" showErrorMessage="1" promptTitle="Contour" sqref="C55" xr:uid="{00000000-0002-0000-0700-000007000000}">
      <formula1>$G$55:$K$55</formula1>
    </dataValidation>
    <dataValidation type="list" allowBlank="1" showInputMessage="1" showErrorMessage="1" promptTitle="Contour" sqref="C52" xr:uid="{00000000-0002-0000-0700-000008000000}">
      <formula1>$G$52:$L$52</formula1>
    </dataValidation>
    <dataValidation type="list" allowBlank="1" showInputMessage="1" showErrorMessage="1" promptTitle="Conservation Area?" sqref="C49" xr:uid="{00000000-0002-0000-0700-000009000000}">
      <formula1>$G$49:$J$49</formula1>
    </dataValidation>
    <dataValidation type="list" allowBlank="1" showInputMessage="1" showErrorMessage="1" promptTitle="Listed Building?" sqref="C46" xr:uid="{00000000-0002-0000-0700-00000A000000}">
      <formula1>$G$46:$L$46</formula1>
    </dataValidation>
    <dataValidation type="list" errorStyle="warning" allowBlank="1" showErrorMessage="1" errorTitle="Class of Work" error="The Class of work you have entered is not one of the standard items.  Are you sure you wish to continue?" sqref="C40" xr:uid="{00000000-0002-0000-0700-00000B000000}">
      <formula1>$G$40:$O$40</formula1>
    </dataValidation>
    <dataValidation type="date" allowBlank="1" showInputMessage="1" showErrorMessage="1" errorTitle="Date" error="Enter a date between 01/10/2010 and 31/12/2022" sqref="C23 C26" xr:uid="{00000000-0002-0000-0700-00000C000000}">
      <formula1>40452</formula1>
      <formula2>44926</formula2>
    </dataValidation>
    <dataValidation type="whole" allowBlank="1" showInputMessage="1" showErrorMessage="1" errorTitle="MIPS" error="The entry needs to be numerical between 100 and 250" sqref="C30" xr:uid="{00000000-0002-0000-0700-00000D000000}">
      <formula1>100</formula1>
      <formula2>250</formula2>
    </dataValidation>
    <dataValidation type="decimal" operator="greaterThanOrEqual" allowBlank="1" showInputMessage="1" showErrorMessage="1" errorTitle="Area" error="The entry needs to be numerical of zero or above" sqref="C19" xr:uid="{00000000-0002-0000-0700-00000E000000}">
      <formula1>0</formula1>
    </dataValidation>
    <dataValidation type="whole" allowBlank="1" showInputMessage="1" showErrorMessage="1" errorTitle="Storeys below ground" error="The entry needs to be a number between 0 and 5" sqref="C16" xr:uid="{00000000-0002-0000-0700-00000F000000}">
      <formula1>0</formula1>
      <formula2>5</formula2>
    </dataValidation>
    <dataValidation type="whole" allowBlank="1" showInputMessage="1" showErrorMessage="1" errorTitle="Number of Storeys" error="Enter a number between 1 and 20" sqref="C13" xr:uid="{00000000-0002-0000-0700-000010000000}">
      <formula1>1</formula1>
      <formula2>20</formula2>
    </dataValidation>
    <dataValidation type="decimal" allowBlank="1" showInputMessage="1" showErrorMessage="1" error="The entry is numerical between 0.7 and 2.0" sqref="C36" xr:uid="{00000000-0002-0000-0700-000011000000}">
      <formula1>0.7</formula1>
      <formula2>2</formula2>
    </dataValidation>
    <dataValidation type="list" allowBlank="1" showInputMessage="1" showErrorMessage="1" sqref="C33:C34" xr:uid="{00000000-0002-0000-0700-000012000000}">
      <formula1>$G$33:$H$33</formula1>
    </dataValidation>
  </dataValidations>
  <hyperlinks>
    <hyperlink ref="C43" location="Function!A1" display="►►Function" xr:uid="{00000000-0004-0000-0700-000000000000}"/>
  </hyperlinks>
  <pageMargins left="0.7" right="0.7" top="0.75" bottom="0.75" header="0.3" footer="0.3"/>
  <pageSetup paperSize="9" scale="97" fitToHeight="0" orientation="landscape"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O73"/>
  <sheetViews>
    <sheetView workbookViewId="0">
      <selection activeCell="C67" sqref="C67"/>
    </sheetView>
  </sheetViews>
  <sheetFormatPr defaultColWidth="9.1796875" defaultRowHeight="11.5"/>
  <cols>
    <col min="1" max="1" width="1.7265625" style="220" customWidth="1"/>
    <col min="2" max="2" width="2.54296875" style="297" customWidth="1"/>
    <col min="3" max="3" width="10.7265625" style="220" customWidth="1"/>
    <col min="4" max="7" width="7.7265625" style="220" customWidth="1"/>
    <col min="8" max="8" width="11.81640625" style="220" customWidth="1"/>
    <col min="9" max="9" width="9.26953125" style="246" bestFit="1" customWidth="1"/>
    <col min="10" max="10" width="6.26953125" style="220" customWidth="1"/>
    <col min="11" max="11" width="11.81640625" style="220" customWidth="1"/>
    <col min="12" max="12" width="19.453125" style="220" customWidth="1"/>
    <col min="13" max="13" width="9.1796875" style="220"/>
    <col min="14" max="14" width="17.26953125" style="225" customWidth="1"/>
    <col min="15" max="15" width="27.81640625" style="220" customWidth="1"/>
    <col min="16" max="16384" width="9.1796875" style="220"/>
  </cols>
  <sheetData>
    <row r="1" spans="1:15" ht="24.75" customHeight="1">
      <c r="B1" s="221" t="s">
        <v>30</v>
      </c>
      <c r="C1" s="222"/>
      <c r="D1" s="222"/>
      <c r="E1" s="222"/>
      <c r="F1" s="222"/>
      <c r="G1" s="222"/>
      <c r="H1" s="654" t="s">
        <v>36</v>
      </c>
      <c r="I1" s="655"/>
      <c r="J1" s="655"/>
      <c r="K1" s="656"/>
      <c r="L1" s="656"/>
      <c r="M1" s="656"/>
      <c r="N1" s="220"/>
    </row>
    <row r="2" spans="1:15" ht="25.5" customHeight="1">
      <c r="B2" s="657" t="s">
        <v>369</v>
      </c>
      <c r="C2" s="657"/>
      <c r="D2" s="657"/>
      <c r="E2" s="657"/>
      <c r="F2" s="657"/>
      <c r="G2" s="657"/>
      <c r="H2" s="657"/>
      <c r="I2" s="657"/>
      <c r="J2" s="657"/>
      <c r="K2" s="657"/>
      <c r="L2" s="657"/>
      <c r="M2" s="657"/>
      <c r="N2" s="48"/>
      <c r="O2" s="183"/>
    </row>
    <row r="3" spans="1:15" ht="13.5" customHeight="1">
      <c r="B3" s="182"/>
      <c r="C3" s="577" t="s">
        <v>927</v>
      </c>
      <c r="D3" s="577"/>
      <c r="E3" s="577"/>
      <c r="F3" s="577"/>
      <c r="G3" s="577"/>
      <c r="H3" s="577"/>
      <c r="I3" s="577"/>
      <c r="J3" s="577"/>
      <c r="K3" s="577"/>
      <c r="L3" s="577"/>
      <c r="M3" s="220" t="s">
        <v>927</v>
      </c>
      <c r="N3" s="215"/>
      <c r="O3" s="183"/>
    </row>
    <row r="4" spans="1:15" ht="12" customHeight="1">
      <c r="A4" s="223"/>
      <c r="B4" s="658" t="s">
        <v>370</v>
      </c>
      <c r="C4" s="659"/>
      <c r="D4" s="662"/>
      <c r="E4" s="593"/>
      <c r="F4" s="593"/>
      <c r="G4" s="594"/>
      <c r="H4" s="557" t="s">
        <v>370</v>
      </c>
      <c r="I4" s="558" t="s">
        <v>371</v>
      </c>
      <c r="J4" s="224"/>
      <c r="K4" s="557" t="s">
        <v>372</v>
      </c>
      <c r="L4" s="224" t="s">
        <v>373</v>
      </c>
      <c r="M4" s="224" t="s">
        <v>374</v>
      </c>
      <c r="O4" s="226"/>
    </row>
    <row r="5" spans="1:15" ht="37.9" customHeight="1">
      <c r="A5" s="223"/>
      <c r="B5" s="660"/>
      <c r="C5" s="661"/>
      <c r="D5" s="663"/>
      <c r="E5" s="663"/>
      <c r="F5" s="663"/>
      <c r="G5" s="599"/>
      <c r="H5" s="227" t="s">
        <v>375</v>
      </c>
      <c r="I5" s="228" t="s">
        <v>376</v>
      </c>
      <c r="J5" s="229" t="s">
        <v>117</v>
      </c>
      <c r="K5" s="230" t="s">
        <v>377</v>
      </c>
      <c r="L5" s="228" t="s">
        <v>378</v>
      </c>
      <c r="M5" s="228" t="s">
        <v>379</v>
      </c>
      <c r="O5" s="226"/>
    </row>
    <row r="6" spans="1:15" ht="12" customHeight="1">
      <c r="A6" s="223"/>
      <c r="B6" s="231">
        <v>0</v>
      </c>
      <c r="C6" s="232" t="s">
        <v>380</v>
      </c>
      <c r="D6" s="232"/>
      <c r="E6" s="232"/>
      <c r="F6" s="232"/>
      <c r="G6" s="233"/>
      <c r="H6" s="234"/>
      <c r="I6" s="235"/>
      <c r="J6" s="236"/>
      <c r="K6" s="237"/>
      <c r="L6" s="238"/>
      <c r="M6" s="235"/>
      <c r="O6" s="226"/>
    </row>
    <row r="7" spans="1:15" ht="15" customHeight="1" thickBot="1">
      <c r="A7" s="223"/>
      <c r="B7" s="239"/>
      <c r="C7" s="233" t="s">
        <v>381</v>
      </c>
      <c r="D7" s="233"/>
      <c r="E7" s="233"/>
      <c r="F7" s="233"/>
      <c r="G7" s="233"/>
      <c r="H7" s="559"/>
      <c r="I7" s="240" t="s">
        <v>927</v>
      </c>
      <c r="J7" s="241" t="str">
        <f>IF(H7="","",H7/$H$72)</f>
        <v/>
      </c>
      <c r="K7" s="560"/>
      <c r="L7" s="242" t="s">
        <v>382</v>
      </c>
      <c r="M7" s="243" t="str">
        <f>IF(ISERROR(H7/K7),"",(H7/K7))</f>
        <v/>
      </c>
      <c r="O7" s="226"/>
    </row>
    <row r="8" spans="1:15" ht="15" customHeight="1" thickBot="1">
      <c r="A8" s="223"/>
      <c r="B8" s="239"/>
      <c r="C8" s="233" t="s">
        <v>383</v>
      </c>
      <c r="D8" s="233"/>
      <c r="E8" s="233"/>
      <c r="F8" s="233"/>
      <c r="G8" s="233"/>
      <c r="H8" s="559"/>
      <c r="I8" s="240" t="s">
        <v>927</v>
      </c>
      <c r="J8" s="241" t="str">
        <f>IF(H8="","",H8/$H$72)</f>
        <v/>
      </c>
      <c r="K8" s="560"/>
      <c r="L8" s="244" t="s">
        <v>384</v>
      </c>
      <c r="M8" s="245" t="str">
        <f>IF(ISERROR(H8/K8),"",(H8/K8))</f>
        <v/>
      </c>
      <c r="O8" s="226"/>
    </row>
    <row r="9" spans="1:15" ht="15" customHeight="1" thickBot="1">
      <c r="A9" s="223"/>
      <c r="B9" s="239"/>
      <c r="C9" s="233" t="s">
        <v>385</v>
      </c>
      <c r="D9" s="233"/>
      <c r="E9" s="233"/>
      <c r="F9" s="233"/>
      <c r="G9" s="233"/>
      <c r="H9" s="559"/>
      <c r="I9" s="240" t="s">
        <v>927</v>
      </c>
      <c r="J9" s="241" t="str">
        <f>IF(H9="","",H9/$H$72)</f>
        <v/>
      </c>
      <c r="K9" s="560"/>
      <c r="L9" s="238" t="s">
        <v>382</v>
      </c>
      <c r="M9" s="235" t="str">
        <f>IF(ISERROR(H9/K9),"",(H9/K9))</f>
        <v/>
      </c>
      <c r="O9" s="226"/>
    </row>
    <row r="10" spans="1:15" ht="15" customHeight="1" thickBot="1">
      <c r="A10" s="223"/>
      <c r="B10" s="239"/>
      <c r="C10" s="233" t="s">
        <v>386</v>
      </c>
      <c r="D10" s="233"/>
      <c r="E10" s="233"/>
      <c r="F10" s="233"/>
      <c r="G10" s="233"/>
      <c r="H10" s="559"/>
      <c r="I10" s="240" t="s">
        <v>927</v>
      </c>
      <c r="J10" s="241" t="str">
        <f>IF(H10="","",H10/$H$72)</f>
        <v/>
      </c>
      <c r="K10" s="560"/>
      <c r="L10" s="238" t="s">
        <v>382</v>
      </c>
      <c r="M10" s="235" t="str">
        <f>IF(ISERROR(H10/K10),"",(H10/K10))</f>
        <v/>
      </c>
      <c r="O10" s="226"/>
    </row>
    <row r="11" spans="1:15" ht="15" customHeight="1" thickBot="1">
      <c r="A11" s="223"/>
      <c r="B11" s="239"/>
      <c r="C11" s="233" t="s">
        <v>387</v>
      </c>
      <c r="D11" s="233"/>
      <c r="E11" s="233"/>
      <c r="F11" s="233"/>
      <c r="G11" s="233"/>
      <c r="H11" s="559"/>
      <c r="I11" s="240" t="s">
        <v>927</v>
      </c>
      <c r="J11" s="241" t="str">
        <f>IF(H11="","",H11/$H$72)</f>
        <v/>
      </c>
      <c r="K11" s="560"/>
      <c r="L11" s="238" t="s">
        <v>382</v>
      </c>
      <c r="M11" s="235" t="str">
        <f>IF(ISERROR(H11/K11),"",(H11/K11))</f>
        <v/>
      </c>
      <c r="O11" s="226"/>
    </row>
    <row r="12" spans="1:15" ht="12" customHeight="1">
      <c r="A12" s="223"/>
      <c r="B12" s="239"/>
      <c r="C12" s="233"/>
      <c r="D12" s="233"/>
      <c r="E12" s="233"/>
      <c r="F12" s="233"/>
      <c r="G12" s="246" t="s">
        <v>388</v>
      </c>
      <c r="H12" s="247">
        <f>SUM(H7:H11)</f>
        <v>0</v>
      </c>
      <c r="I12" s="248">
        <f>SUM(I7:I11)</f>
        <v>0</v>
      </c>
      <c r="J12" s="249"/>
      <c r="K12" s="250"/>
      <c r="L12" s="251"/>
      <c r="M12" s="248"/>
      <c r="O12" s="226"/>
    </row>
    <row r="13" spans="1:15" ht="4.5" customHeight="1">
      <c r="A13" s="223"/>
      <c r="B13" s="252"/>
      <c r="C13" s="253"/>
      <c r="D13" s="253"/>
      <c r="E13" s="253"/>
      <c r="F13" s="253"/>
      <c r="G13" s="254"/>
      <c r="H13" s="255"/>
      <c r="I13" s="256"/>
      <c r="J13" s="257"/>
      <c r="K13" s="258"/>
      <c r="L13" s="259"/>
      <c r="M13" s="256"/>
      <c r="O13" s="226"/>
    </row>
    <row r="14" spans="1:15" ht="15" customHeight="1" thickBot="1">
      <c r="A14" s="223"/>
      <c r="B14" s="260">
        <v>1</v>
      </c>
      <c r="C14" s="261" t="s">
        <v>389</v>
      </c>
      <c r="D14" s="261"/>
      <c r="E14" s="261"/>
      <c r="F14" s="261"/>
      <c r="G14" s="261"/>
      <c r="H14" s="561"/>
      <c r="I14" s="240" t="s">
        <v>927</v>
      </c>
      <c r="J14" s="262" t="str">
        <f>IF(H14="","",H14/$H$72)</f>
        <v/>
      </c>
      <c r="K14" s="560"/>
      <c r="L14" s="244" t="s">
        <v>390</v>
      </c>
      <c r="M14" s="245" t="str">
        <f>IF(ISERROR(H14/K14),"",(H14/K14))</f>
        <v/>
      </c>
      <c r="O14" s="226"/>
    </row>
    <row r="15" spans="1:15" ht="12" customHeight="1">
      <c r="A15" s="223"/>
      <c r="B15" s="231">
        <v>2</v>
      </c>
      <c r="C15" s="232" t="s">
        <v>391</v>
      </c>
      <c r="D15" s="232"/>
      <c r="E15" s="232"/>
      <c r="F15" s="232"/>
      <c r="G15" s="232"/>
      <c r="H15" s="263"/>
      <c r="I15" s="245"/>
      <c r="J15" s="264"/>
      <c r="K15" s="265"/>
      <c r="L15" s="641" t="s">
        <v>392</v>
      </c>
      <c r="M15" s="245"/>
      <c r="O15" s="226"/>
    </row>
    <row r="16" spans="1:15" ht="15" customHeight="1" thickBot="1">
      <c r="A16" s="223"/>
      <c r="B16" s="239"/>
      <c r="C16" s="233" t="s">
        <v>393</v>
      </c>
      <c r="D16" s="233"/>
      <c r="E16" s="233"/>
      <c r="F16" s="233"/>
      <c r="G16" s="233"/>
      <c r="H16" s="559"/>
      <c r="I16" s="240" t="s">
        <v>927</v>
      </c>
      <c r="J16" s="262" t="str">
        <f t="shared" ref="J16:J23" si="0">IF(H16="","",H16/$H$72)</f>
        <v/>
      </c>
      <c r="K16" s="560"/>
      <c r="L16" s="642"/>
      <c r="M16" s="245" t="str">
        <f t="shared" ref="M16:M23" si="1">IF(ISERROR(H16/K16),"",(H16/K16))</f>
        <v/>
      </c>
      <c r="O16" s="226"/>
    </row>
    <row r="17" spans="1:15" ht="15" customHeight="1" thickBot="1">
      <c r="A17" s="223"/>
      <c r="B17" s="239"/>
      <c r="C17" s="233" t="s">
        <v>394</v>
      </c>
      <c r="D17" s="233"/>
      <c r="E17" s="233"/>
      <c r="F17" s="233"/>
      <c r="G17" s="233"/>
      <c r="H17" s="266"/>
      <c r="I17" s="240" t="s">
        <v>927</v>
      </c>
      <c r="J17" s="262" t="str">
        <f t="shared" si="0"/>
        <v/>
      </c>
      <c r="K17" s="267"/>
      <c r="L17" s="244" t="s">
        <v>395</v>
      </c>
      <c r="M17" s="245" t="str">
        <f t="shared" si="1"/>
        <v/>
      </c>
      <c r="O17" s="226"/>
    </row>
    <row r="18" spans="1:15" ht="15" customHeight="1" thickBot="1">
      <c r="A18" s="223"/>
      <c r="B18" s="239"/>
      <c r="C18" s="233" t="s">
        <v>396</v>
      </c>
      <c r="D18" s="233"/>
      <c r="E18" s="233"/>
      <c r="F18" s="233"/>
      <c r="G18" s="233"/>
      <c r="H18" s="266"/>
      <c r="I18" s="240" t="s">
        <v>927</v>
      </c>
      <c r="J18" s="262" t="str">
        <f t="shared" si="0"/>
        <v/>
      </c>
      <c r="K18" s="267"/>
      <c r="L18" s="244" t="s">
        <v>397</v>
      </c>
      <c r="M18" s="245" t="str">
        <f t="shared" si="1"/>
        <v/>
      </c>
      <c r="O18" s="226"/>
    </row>
    <row r="19" spans="1:15" ht="15" customHeight="1" thickBot="1">
      <c r="A19" s="223"/>
      <c r="B19" s="239"/>
      <c r="C19" s="233" t="s">
        <v>398</v>
      </c>
      <c r="D19" s="233"/>
      <c r="E19" s="233"/>
      <c r="F19" s="233"/>
      <c r="G19" s="233"/>
      <c r="H19" s="266"/>
      <c r="I19" s="240" t="s">
        <v>927</v>
      </c>
      <c r="J19" s="262" t="str">
        <f t="shared" si="0"/>
        <v/>
      </c>
      <c r="K19" s="267"/>
      <c r="L19" s="244" t="s">
        <v>399</v>
      </c>
      <c r="M19" s="245" t="str">
        <f t="shared" si="1"/>
        <v/>
      </c>
      <c r="O19" s="226"/>
    </row>
    <row r="20" spans="1:15" ht="15" customHeight="1" thickBot="1">
      <c r="A20" s="223"/>
      <c r="B20" s="239"/>
      <c r="C20" s="233" t="s">
        <v>400</v>
      </c>
      <c r="D20" s="233"/>
      <c r="E20" s="233"/>
      <c r="F20" s="233"/>
      <c r="G20" s="233"/>
      <c r="H20" s="266"/>
      <c r="I20" s="240" t="s">
        <v>927</v>
      </c>
      <c r="J20" s="262" t="str">
        <f t="shared" si="0"/>
        <v/>
      </c>
      <c r="K20" s="267"/>
      <c r="L20" s="244" t="s">
        <v>401</v>
      </c>
      <c r="M20" s="245" t="str">
        <f t="shared" si="1"/>
        <v/>
      </c>
      <c r="O20" s="226"/>
    </row>
    <row r="21" spans="1:15" ht="15" customHeight="1" thickBot="1">
      <c r="A21" s="223"/>
      <c r="B21" s="239"/>
      <c r="C21" s="233" t="s">
        <v>402</v>
      </c>
      <c r="D21" s="233"/>
      <c r="E21" s="233"/>
      <c r="F21" s="233"/>
      <c r="G21" s="233"/>
      <c r="H21" s="266"/>
      <c r="I21" s="240" t="s">
        <v>927</v>
      </c>
      <c r="J21" s="262" t="str">
        <f t="shared" si="0"/>
        <v/>
      </c>
      <c r="K21" s="267"/>
      <c r="L21" s="244" t="s">
        <v>403</v>
      </c>
      <c r="M21" s="245" t="str">
        <f t="shared" si="1"/>
        <v/>
      </c>
      <c r="O21" s="226"/>
    </row>
    <row r="22" spans="1:15" ht="15" customHeight="1" thickBot="1">
      <c r="A22" s="223"/>
      <c r="B22" s="239"/>
      <c r="C22" s="233" t="s">
        <v>404</v>
      </c>
      <c r="D22" s="233"/>
      <c r="E22" s="233"/>
      <c r="F22" s="233"/>
      <c r="G22" s="233"/>
      <c r="H22" s="266"/>
      <c r="I22" s="240" t="s">
        <v>927</v>
      </c>
      <c r="J22" s="262" t="str">
        <f t="shared" si="0"/>
        <v/>
      </c>
      <c r="K22" s="267"/>
      <c r="L22" s="244" t="s">
        <v>405</v>
      </c>
      <c r="M22" s="245" t="str">
        <f t="shared" si="1"/>
        <v/>
      </c>
      <c r="O22" s="226"/>
    </row>
    <row r="23" spans="1:15" ht="15" customHeight="1" thickBot="1">
      <c r="A23" s="223"/>
      <c r="B23" s="239"/>
      <c r="C23" s="233" t="s">
        <v>406</v>
      </c>
      <c r="D23" s="233"/>
      <c r="E23" s="233"/>
      <c r="F23" s="233"/>
      <c r="G23" s="233"/>
      <c r="H23" s="266"/>
      <c r="I23" s="240" t="s">
        <v>927</v>
      </c>
      <c r="J23" s="262" t="str">
        <f t="shared" si="0"/>
        <v/>
      </c>
      <c r="K23" s="267"/>
      <c r="L23" s="244" t="s">
        <v>407</v>
      </c>
      <c r="M23" s="245" t="str">
        <f t="shared" si="1"/>
        <v/>
      </c>
      <c r="O23" s="226"/>
    </row>
    <row r="24" spans="1:15" ht="12.5">
      <c r="A24" s="223"/>
      <c r="B24" s="239"/>
      <c r="C24" s="233"/>
      <c r="D24" s="233"/>
      <c r="E24" s="233"/>
      <c r="F24" s="233"/>
      <c r="G24" s="246" t="s">
        <v>388</v>
      </c>
      <c r="H24" s="268">
        <f>SUM(H16:H23)</f>
        <v>0</v>
      </c>
      <c r="I24" s="269">
        <f>SUM(I16:I23)</f>
        <v>0</v>
      </c>
      <c r="J24" s="257"/>
      <c r="K24" s="270"/>
      <c r="L24" s="271"/>
      <c r="M24" s="269"/>
      <c r="O24" s="226"/>
    </row>
    <row r="25" spans="1:15" ht="4.5" customHeight="1">
      <c r="A25" s="223"/>
      <c r="B25" s="252"/>
      <c r="C25" s="272"/>
      <c r="D25" s="272"/>
      <c r="E25" s="272"/>
      <c r="F25" s="272"/>
      <c r="G25" s="272"/>
      <c r="H25" s="273"/>
      <c r="I25" s="235"/>
      <c r="J25" s="241"/>
      <c r="K25" s="274"/>
      <c r="L25" s="238"/>
      <c r="M25" s="235"/>
      <c r="O25" s="226"/>
    </row>
    <row r="26" spans="1:15" ht="12" customHeight="1">
      <c r="A26" s="223"/>
      <c r="B26" s="231">
        <v>3</v>
      </c>
      <c r="C26" s="232" t="s">
        <v>408</v>
      </c>
      <c r="D26" s="232"/>
      <c r="E26" s="232"/>
      <c r="F26" s="232"/>
      <c r="G26" s="232"/>
      <c r="H26" s="263"/>
      <c r="I26" s="245"/>
      <c r="J26" s="257"/>
      <c r="K26" s="265"/>
      <c r="L26" s="244"/>
      <c r="M26" s="245"/>
      <c r="O26" s="226"/>
    </row>
    <row r="27" spans="1:15" ht="15" customHeight="1" thickBot="1">
      <c r="A27" s="223"/>
      <c r="B27" s="239"/>
      <c r="C27" s="233" t="s">
        <v>409</v>
      </c>
      <c r="D27" s="233"/>
      <c r="E27" s="233"/>
      <c r="F27" s="233"/>
      <c r="G27" s="233"/>
      <c r="H27" s="559"/>
      <c r="I27" s="240" t="s">
        <v>927</v>
      </c>
      <c r="J27" s="262" t="str">
        <f>IF(H27="","",H27/$H$72)</f>
        <v/>
      </c>
      <c r="K27" s="560"/>
      <c r="L27" s="244" t="s">
        <v>410</v>
      </c>
      <c r="M27" s="245" t="str">
        <f>IF(ISERROR(H27/K27),"",(H27/K27))</f>
        <v/>
      </c>
      <c r="O27" s="226"/>
    </row>
    <row r="28" spans="1:15" ht="15" customHeight="1" thickBot="1">
      <c r="A28" s="223"/>
      <c r="B28" s="239"/>
      <c r="C28" s="233" t="s">
        <v>411</v>
      </c>
      <c r="D28" s="233"/>
      <c r="E28" s="233"/>
      <c r="F28" s="233"/>
      <c r="G28" s="233"/>
      <c r="H28" s="266"/>
      <c r="I28" s="240" t="s">
        <v>927</v>
      </c>
      <c r="J28" s="262" t="str">
        <f>IF(H28="","",H28/$H$72)</f>
        <v/>
      </c>
      <c r="K28" s="267"/>
      <c r="L28" s="244" t="s">
        <v>412</v>
      </c>
      <c r="M28" s="245" t="str">
        <f>IF(ISERROR(H28/K28),"",(H28/K28))</f>
        <v/>
      </c>
      <c r="O28" s="226"/>
    </row>
    <row r="29" spans="1:15" ht="15" customHeight="1" thickBot="1">
      <c r="A29" s="223"/>
      <c r="B29" s="239"/>
      <c r="C29" s="233" t="s">
        <v>413</v>
      </c>
      <c r="D29" s="233"/>
      <c r="E29" s="233"/>
      <c r="F29" s="233"/>
      <c r="G29" s="233"/>
      <c r="H29" s="266"/>
      <c r="I29" s="240" t="s">
        <v>927</v>
      </c>
      <c r="J29" s="262" t="str">
        <f>IF(H29="","",H29/$H$72)</f>
        <v/>
      </c>
      <c r="K29" s="267"/>
      <c r="L29" s="244" t="s">
        <v>414</v>
      </c>
      <c r="M29" s="245" t="str">
        <f>IF(ISERROR(H29/K29),"",(H29/K29))</f>
        <v/>
      </c>
      <c r="O29" s="226"/>
    </row>
    <row r="30" spans="1:15" ht="12" customHeight="1">
      <c r="A30" s="223"/>
      <c r="B30" s="239"/>
      <c r="C30" s="233"/>
      <c r="D30" s="233"/>
      <c r="E30" s="233"/>
      <c r="F30" s="233"/>
      <c r="G30" s="246" t="s">
        <v>388</v>
      </c>
      <c r="H30" s="268">
        <f>SUM(H27:H29)</f>
        <v>0</v>
      </c>
      <c r="I30" s="269">
        <f>SUM(I27:I29)</f>
        <v>0</v>
      </c>
      <c r="J30" s="257"/>
      <c r="K30" s="270"/>
      <c r="L30" s="271"/>
      <c r="M30" s="269"/>
      <c r="O30" s="226"/>
    </row>
    <row r="31" spans="1:15" ht="4.5" customHeight="1" thickBot="1">
      <c r="A31" s="223"/>
      <c r="B31" s="252"/>
      <c r="C31" s="272"/>
      <c r="D31" s="272"/>
      <c r="E31" s="272"/>
      <c r="F31" s="272"/>
      <c r="G31" s="272"/>
      <c r="H31" s="273"/>
      <c r="I31" s="235"/>
      <c r="J31" s="241"/>
      <c r="K31" s="274"/>
      <c r="L31" s="238"/>
      <c r="M31" s="235"/>
      <c r="O31" s="226"/>
    </row>
    <row r="32" spans="1:15" ht="23.25" customHeight="1" thickBot="1">
      <c r="A32" s="223"/>
      <c r="B32" s="231">
        <v>4</v>
      </c>
      <c r="C32" s="643" t="s">
        <v>415</v>
      </c>
      <c r="D32" s="643"/>
      <c r="E32" s="643"/>
      <c r="F32" s="643"/>
      <c r="G32" s="644"/>
      <c r="H32" s="266"/>
      <c r="I32" s="240" t="s">
        <v>927</v>
      </c>
      <c r="J32" s="262" t="str">
        <f>IF(H32="","",H32/$H$72)</f>
        <v/>
      </c>
      <c r="K32" s="267"/>
      <c r="L32" s="244" t="s">
        <v>376</v>
      </c>
      <c r="M32" s="245" t="str">
        <f>IF(ISERROR(H32/K32),"",(H32/K32))</f>
        <v/>
      </c>
      <c r="O32" s="226"/>
    </row>
    <row r="33" spans="1:15" ht="12" customHeight="1">
      <c r="A33" s="223"/>
      <c r="B33" s="562">
        <v>5</v>
      </c>
      <c r="C33" s="563" t="s">
        <v>416</v>
      </c>
      <c r="D33" s="563"/>
      <c r="E33" s="563"/>
      <c r="F33" s="563"/>
      <c r="G33" s="563"/>
      <c r="H33" s="564"/>
      <c r="I33" s="245"/>
      <c r="J33" s="249"/>
      <c r="K33" s="565"/>
      <c r="L33" s="244"/>
      <c r="M33" s="245"/>
      <c r="O33" s="226"/>
    </row>
    <row r="34" spans="1:15" ht="15" customHeight="1" thickBot="1">
      <c r="A34" s="223"/>
      <c r="B34" s="239"/>
      <c r="C34" s="233" t="s">
        <v>417</v>
      </c>
      <c r="D34" s="233"/>
      <c r="E34" s="233"/>
      <c r="F34" s="233"/>
      <c r="G34" s="233"/>
      <c r="H34" s="559"/>
      <c r="I34" s="240" t="s">
        <v>927</v>
      </c>
      <c r="J34" s="262" t="str">
        <f t="shared" ref="J34:J47" si="2">IF(H34="","",H34/$H$72)</f>
        <v/>
      </c>
      <c r="K34" s="560"/>
      <c r="L34" s="244" t="s">
        <v>418</v>
      </c>
      <c r="M34" s="245" t="str">
        <f t="shared" ref="M34:M47" si="3">IF(ISERROR(H34/K34),"",(H34/K34))</f>
        <v/>
      </c>
      <c r="O34" s="226"/>
    </row>
    <row r="35" spans="1:15" ht="15" customHeight="1" thickBot="1">
      <c r="A35" s="223"/>
      <c r="B35" s="239"/>
      <c r="C35" s="233" t="s">
        <v>419</v>
      </c>
      <c r="D35" s="233"/>
      <c r="E35" s="233"/>
      <c r="F35" s="233"/>
      <c r="G35" s="233"/>
      <c r="H35" s="266"/>
      <c r="I35" s="240" t="s">
        <v>927</v>
      </c>
      <c r="J35" s="262" t="str">
        <f t="shared" si="2"/>
        <v/>
      </c>
      <c r="K35" s="267"/>
      <c r="L35" s="244" t="s">
        <v>418</v>
      </c>
      <c r="M35" s="245" t="str">
        <f t="shared" si="3"/>
        <v/>
      </c>
      <c r="O35" s="226"/>
    </row>
    <row r="36" spans="1:15" ht="15" customHeight="1" thickBot="1">
      <c r="A36" s="223"/>
      <c r="B36" s="239"/>
      <c r="C36" s="233" t="s">
        <v>420</v>
      </c>
      <c r="D36" s="233"/>
      <c r="E36" s="233"/>
      <c r="F36" s="233"/>
      <c r="G36" s="233"/>
      <c r="H36" s="266"/>
      <c r="I36" s="240" t="s">
        <v>927</v>
      </c>
      <c r="J36" s="262" t="str">
        <f t="shared" si="2"/>
        <v/>
      </c>
      <c r="K36" s="267"/>
      <c r="L36" s="244" t="s">
        <v>421</v>
      </c>
      <c r="M36" s="245" t="str">
        <f t="shared" si="3"/>
        <v/>
      </c>
      <c r="O36" s="226"/>
    </row>
    <row r="37" spans="1:15" ht="15" customHeight="1" thickBot="1">
      <c r="A37" s="223"/>
      <c r="B37" s="239"/>
      <c r="C37" s="233" t="s">
        <v>422</v>
      </c>
      <c r="D37" s="233"/>
      <c r="E37" s="233"/>
      <c r="F37" s="233"/>
      <c r="G37" s="233"/>
      <c r="H37" s="266"/>
      <c r="I37" s="240" t="s">
        <v>927</v>
      </c>
      <c r="J37" s="262" t="str">
        <f t="shared" si="2"/>
        <v/>
      </c>
      <c r="K37" s="267"/>
      <c r="L37" s="244" t="s">
        <v>423</v>
      </c>
      <c r="M37" s="245" t="str">
        <f t="shared" si="3"/>
        <v/>
      </c>
      <c r="O37" s="226"/>
    </row>
    <row r="38" spans="1:15" ht="15" customHeight="1" thickBot="1">
      <c r="A38" s="223"/>
      <c r="B38" s="239"/>
      <c r="C38" s="233" t="s">
        <v>424</v>
      </c>
      <c r="D38" s="233"/>
      <c r="E38" s="233"/>
      <c r="F38" s="233"/>
      <c r="G38" s="233"/>
      <c r="H38" s="266"/>
      <c r="I38" s="240" t="s">
        <v>927</v>
      </c>
      <c r="J38" s="262" t="str">
        <f t="shared" si="2"/>
        <v/>
      </c>
      <c r="K38" s="267"/>
      <c r="L38" s="244" t="s">
        <v>425</v>
      </c>
      <c r="M38" s="245" t="str">
        <f t="shared" si="3"/>
        <v/>
      </c>
      <c r="O38" s="226"/>
    </row>
    <row r="39" spans="1:15" ht="15" customHeight="1" thickBot="1">
      <c r="A39" s="223"/>
      <c r="B39" s="239"/>
      <c r="C39" s="233" t="s">
        <v>426</v>
      </c>
      <c r="D39" s="233"/>
      <c r="E39" s="233"/>
      <c r="F39" s="233"/>
      <c r="G39" s="233"/>
      <c r="H39" s="266"/>
      <c r="I39" s="240" t="s">
        <v>927</v>
      </c>
      <c r="J39" s="262" t="str">
        <f t="shared" si="2"/>
        <v/>
      </c>
      <c r="K39" s="267"/>
      <c r="L39" s="244" t="s">
        <v>423</v>
      </c>
      <c r="M39" s="245" t="str">
        <f t="shared" si="3"/>
        <v/>
      </c>
      <c r="O39" s="226"/>
    </row>
    <row r="40" spans="1:15" ht="15" customHeight="1" thickBot="1">
      <c r="A40" s="223"/>
      <c r="B40" s="239"/>
      <c r="C40" s="233" t="s">
        <v>427</v>
      </c>
      <c r="D40" s="233"/>
      <c r="E40" s="233"/>
      <c r="F40" s="233"/>
      <c r="G40" s="233"/>
      <c r="H40" s="266"/>
      <c r="I40" s="240" t="s">
        <v>927</v>
      </c>
      <c r="J40" s="262" t="str">
        <f t="shared" si="2"/>
        <v/>
      </c>
      <c r="K40" s="267"/>
      <c r="L40" s="244" t="s">
        <v>423</v>
      </c>
      <c r="M40" s="245" t="str">
        <f t="shared" si="3"/>
        <v/>
      </c>
      <c r="O40" s="226"/>
    </row>
    <row r="41" spans="1:15" ht="15" customHeight="1" thickBot="1">
      <c r="A41" s="223"/>
      <c r="B41" s="239"/>
      <c r="C41" s="233" t="s">
        <v>428</v>
      </c>
      <c r="D41" s="233"/>
      <c r="E41" s="233"/>
      <c r="F41" s="233"/>
      <c r="G41" s="233"/>
      <c r="H41" s="266"/>
      <c r="I41" s="240" t="s">
        <v>927</v>
      </c>
      <c r="J41" s="262" t="str">
        <f t="shared" si="2"/>
        <v/>
      </c>
      <c r="K41" s="267"/>
      <c r="L41" s="244" t="s">
        <v>423</v>
      </c>
      <c r="M41" s="245" t="str">
        <f t="shared" si="3"/>
        <v/>
      </c>
      <c r="O41" s="226"/>
    </row>
    <row r="42" spans="1:15" ht="15" customHeight="1" thickBot="1">
      <c r="A42" s="223"/>
      <c r="B42" s="239"/>
      <c r="C42" s="233" t="s">
        <v>429</v>
      </c>
      <c r="D42" s="233"/>
      <c r="E42" s="233"/>
      <c r="F42" s="233"/>
      <c r="G42" s="233"/>
      <c r="H42" s="266"/>
      <c r="I42" s="240" t="s">
        <v>927</v>
      </c>
      <c r="J42" s="262" t="str">
        <f t="shared" si="2"/>
        <v/>
      </c>
      <c r="K42" s="267"/>
      <c r="L42" s="244" t="s">
        <v>423</v>
      </c>
      <c r="M42" s="245" t="str">
        <f t="shared" si="3"/>
        <v/>
      </c>
      <c r="O42" s="226"/>
    </row>
    <row r="43" spans="1:15" ht="15" customHeight="1" thickBot="1">
      <c r="A43" s="223"/>
      <c r="B43" s="239"/>
      <c r="C43" s="233" t="s">
        <v>430</v>
      </c>
      <c r="D43" s="233"/>
      <c r="E43" s="233"/>
      <c r="F43" s="233"/>
      <c r="G43" s="233"/>
      <c r="H43" s="266"/>
      <c r="I43" s="240" t="s">
        <v>927</v>
      </c>
      <c r="J43" s="262" t="str">
        <f t="shared" si="2"/>
        <v/>
      </c>
      <c r="K43" s="267"/>
      <c r="L43" s="244" t="s">
        <v>431</v>
      </c>
      <c r="M43" s="245" t="str">
        <f t="shared" si="3"/>
        <v/>
      </c>
      <c r="O43" s="226"/>
    </row>
    <row r="44" spans="1:15" ht="15" customHeight="1" thickBot="1">
      <c r="A44" s="223"/>
      <c r="B44" s="239"/>
      <c r="C44" s="233" t="s">
        <v>432</v>
      </c>
      <c r="D44" s="233"/>
      <c r="E44" s="233"/>
      <c r="F44" s="233"/>
      <c r="G44" s="233"/>
      <c r="H44" s="266"/>
      <c r="I44" s="240" t="s">
        <v>927</v>
      </c>
      <c r="J44" s="262" t="str">
        <f t="shared" si="2"/>
        <v/>
      </c>
      <c r="K44" s="267"/>
      <c r="L44" s="244" t="s">
        <v>423</v>
      </c>
      <c r="M44" s="245" t="str">
        <f t="shared" si="3"/>
        <v/>
      </c>
      <c r="O44" s="226"/>
    </row>
    <row r="45" spans="1:15" ht="15" customHeight="1" thickBot="1">
      <c r="A45" s="223"/>
      <c r="B45" s="239"/>
      <c r="C45" s="233" t="s">
        <v>433</v>
      </c>
      <c r="D45" s="233"/>
      <c r="E45" s="233"/>
      <c r="F45" s="233"/>
      <c r="G45" s="233"/>
      <c r="H45" s="266"/>
      <c r="I45" s="240" t="s">
        <v>927</v>
      </c>
      <c r="J45" s="262" t="str">
        <f t="shared" si="2"/>
        <v/>
      </c>
      <c r="K45" s="267"/>
      <c r="L45" s="244" t="s">
        <v>423</v>
      </c>
      <c r="M45" s="245" t="str">
        <f t="shared" si="3"/>
        <v/>
      </c>
      <c r="O45" s="226"/>
    </row>
    <row r="46" spans="1:15" ht="15" customHeight="1" thickBot="1">
      <c r="A46" s="223"/>
      <c r="B46" s="239"/>
      <c r="C46" s="233" t="s">
        <v>434</v>
      </c>
      <c r="D46" s="233"/>
      <c r="E46" s="233"/>
      <c r="F46" s="233"/>
      <c r="G46" s="233"/>
      <c r="H46" s="266"/>
      <c r="I46" s="240" t="s">
        <v>927</v>
      </c>
      <c r="J46" s="262" t="str">
        <f t="shared" si="2"/>
        <v/>
      </c>
      <c r="K46" s="267"/>
      <c r="L46" s="244" t="s">
        <v>423</v>
      </c>
      <c r="M46" s="245" t="str">
        <f t="shared" si="3"/>
        <v/>
      </c>
      <c r="O46" s="226"/>
    </row>
    <row r="47" spans="1:15" ht="15" customHeight="1" thickBot="1">
      <c r="A47" s="223"/>
      <c r="B47" s="239"/>
      <c r="C47" s="233" t="s">
        <v>435</v>
      </c>
      <c r="D47" s="233"/>
      <c r="E47" s="233"/>
      <c r="F47" s="233"/>
      <c r="G47" s="233"/>
      <c r="H47" s="266"/>
      <c r="I47" s="240" t="s">
        <v>927</v>
      </c>
      <c r="J47" s="262" t="str">
        <f t="shared" si="2"/>
        <v/>
      </c>
      <c r="K47" s="267"/>
      <c r="L47" s="244" t="s">
        <v>376</v>
      </c>
      <c r="M47" s="245" t="str">
        <f t="shared" si="3"/>
        <v/>
      </c>
      <c r="O47" s="226"/>
    </row>
    <row r="48" spans="1:15" ht="12" customHeight="1">
      <c r="A48" s="223"/>
      <c r="B48" s="239"/>
      <c r="C48" s="233"/>
      <c r="D48" s="233"/>
      <c r="E48" s="233"/>
      <c r="F48" s="233"/>
      <c r="G48" s="246" t="s">
        <v>388</v>
      </c>
      <c r="H48" s="275">
        <f>SUM(H34:H47)</f>
        <v>0</v>
      </c>
      <c r="I48" s="248">
        <f>SUM(I34:I47)</f>
        <v>0</v>
      </c>
      <c r="J48" s="257"/>
      <c r="K48" s="250"/>
      <c r="L48" s="276"/>
      <c r="M48" s="277"/>
      <c r="O48" s="226"/>
    </row>
    <row r="49" spans="1:15" ht="4.5" customHeight="1">
      <c r="A49" s="223"/>
      <c r="B49" s="252"/>
      <c r="C49" s="272"/>
      <c r="D49" s="272"/>
      <c r="E49" s="272"/>
      <c r="F49" s="272"/>
      <c r="G49" s="259"/>
      <c r="H49" s="278"/>
      <c r="I49" s="235"/>
      <c r="J49" s="241"/>
      <c r="K49" s="279"/>
      <c r="L49" s="238"/>
      <c r="M49" s="235"/>
      <c r="O49" s="226"/>
    </row>
    <row r="50" spans="1:15" ht="4.5" customHeight="1">
      <c r="A50" s="223"/>
      <c r="B50" s="645" t="s">
        <v>436</v>
      </c>
      <c r="C50" s="646"/>
      <c r="D50" s="646"/>
      <c r="E50" s="646"/>
      <c r="F50" s="646"/>
      <c r="G50" s="647"/>
      <c r="H50" s="263"/>
      <c r="I50" s="280"/>
      <c r="J50" s="257"/>
      <c r="K50" s="281"/>
      <c r="L50" s="276"/>
      <c r="M50" s="277"/>
    </row>
    <row r="51" spans="1:15" ht="21.75" customHeight="1">
      <c r="A51" s="223"/>
      <c r="B51" s="648"/>
      <c r="C51" s="649"/>
      <c r="D51" s="649"/>
      <c r="E51" s="649"/>
      <c r="F51" s="649"/>
      <c r="G51" s="650"/>
      <c r="H51" s="282">
        <f>H14+H24+H30+H32+H48</f>
        <v>0</v>
      </c>
      <c r="I51" s="248">
        <f>SUM(I14,I24,I30,I32,I48)</f>
        <v>0</v>
      </c>
      <c r="J51" s="257"/>
      <c r="K51" s="283"/>
      <c r="L51" s="238"/>
      <c r="M51" s="235"/>
    </row>
    <row r="52" spans="1:15" ht="4.5" customHeight="1">
      <c r="A52" s="223"/>
      <c r="B52" s="239"/>
      <c r="C52" s="284"/>
      <c r="D52" s="284"/>
      <c r="E52" s="284"/>
      <c r="F52" s="284"/>
      <c r="G52" s="284"/>
      <c r="H52" s="263"/>
      <c r="I52" s="277"/>
      <c r="J52" s="249"/>
      <c r="K52" s="281"/>
      <c r="L52" s="276"/>
      <c r="M52" s="277"/>
    </row>
    <row r="53" spans="1:15" ht="12" customHeight="1">
      <c r="A53" s="223"/>
      <c r="B53" s="231">
        <v>8</v>
      </c>
      <c r="C53" s="232" t="s">
        <v>437</v>
      </c>
      <c r="D53" s="232"/>
      <c r="E53" s="232"/>
      <c r="F53" s="232"/>
      <c r="G53" s="232"/>
      <c r="H53" s="263"/>
      <c r="I53" s="235"/>
      <c r="J53" s="241"/>
      <c r="K53" s="237"/>
      <c r="L53" s="238"/>
      <c r="M53" s="235"/>
    </row>
    <row r="54" spans="1:15" ht="15" customHeight="1" thickBot="1">
      <c r="A54" s="223"/>
      <c r="B54" s="239"/>
      <c r="C54" s="233" t="s">
        <v>438</v>
      </c>
      <c r="D54" s="233"/>
      <c r="E54" s="233"/>
      <c r="F54" s="233"/>
      <c r="G54" s="233"/>
      <c r="H54" s="559"/>
      <c r="I54" s="240" t="s">
        <v>927</v>
      </c>
      <c r="J54" s="241" t="str">
        <f t="shared" ref="J54:J61" si="4">IF(H54="","",H54/$H$72)</f>
        <v/>
      </c>
      <c r="K54" s="285"/>
      <c r="L54" s="244" t="s">
        <v>439</v>
      </c>
      <c r="M54" s="245" t="str">
        <f t="shared" ref="M54:M61" si="5">IF(ISERROR(H54/K54),"",(H54/K54))</f>
        <v/>
      </c>
    </row>
    <row r="55" spans="1:15" ht="15" customHeight="1" thickBot="1">
      <c r="A55" s="223"/>
      <c r="B55" s="239"/>
      <c r="C55" s="233" t="s">
        <v>440</v>
      </c>
      <c r="D55" s="233"/>
      <c r="E55" s="233"/>
      <c r="F55" s="233"/>
      <c r="G55" s="233"/>
      <c r="H55" s="559"/>
      <c r="I55" s="240" t="s">
        <v>927</v>
      </c>
      <c r="J55" s="241" t="str">
        <f t="shared" si="4"/>
        <v/>
      </c>
      <c r="K55" s="285"/>
      <c r="L55" s="244" t="s">
        <v>439</v>
      </c>
      <c r="M55" s="245" t="str">
        <f t="shared" si="5"/>
        <v/>
      </c>
    </row>
    <row r="56" spans="1:15" ht="15" customHeight="1" thickBot="1">
      <c r="A56" s="223"/>
      <c r="B56" s="239"/>
      <c r="C56" s="233" t="s">
        <v>441</v>
      </c>
      <c r="D56" s="233"/>
      <c r="E56" s="233"/>
      <c r="F56" s="233"/>
      <c r="G56" s="233"/>
      <c r="H56" s="559"/>
      <c r="I56" s="240" t="s">
        <v>927</v>
      </c>
      <c r="J56" s="241" t="str">
        <f t="shared" si="4"/>
        <v/>
      </c>
      <c r="K56" s="285"/>
      <c r="L56" s="244" t="s">
        <v>439</v>
      </c>
      <c r="M56" s="245" t="str">
        <f t="shared" si="5"/>
        <v/>
      </c>
    </row>
    <row r="57" spans="1:15" ht="15" customHeight="1" thickBot="1">
      <c r="A57" s="223"/>
      <c r="B57" s="239"/>
      <c r="C57" s="233" t="s">
        <v>442</v>
      </c>
      <c r="D57" s="233"/>
      <c r="E57" s="233"/>
      <c r="F57" s="233"/>
      <c r="G57" s="233"/>
      <c r="H57" s="559"/>
      <c r="I57" s="240" t="s">
        <v>927</v>
      </c>
      <c r="J57" s="241" t="str">
        <f t="shared" si="4"/>
        <v/>
      </c>
      <c r="K57" s="285"/>
      <c r="L57" s="244" t="s">
        <v>439</v>
      </c>
      <c r="M57" s="245" t="str">
        <f t="shared" si="5"/>
        <v/>
      </c>
    </row>
    <row r="58" spans="1:15" ht="15" customHeight="1" thickBot="1">
      <c r="A58" s="223"/>
      <c r="B58" s="239"/>
      <c r="C58" s="233" t="s">
        <v>443</v>
      </c>
      <c r="D58" s="233"/>
      <c r="E58" s="233"/>
      <c r="F58" s="233"/>
      <c r="G58" s="233"/>
      <c r="H58" s="559"/>
      <c r="I58" s="240" t="s">
        <v>927</v>
      </c>
      <c r="J58" s="241" t="str">
        <f t="shared" si="4"/>
        <v/>
      </c>
      <c r="K58" s="285"/>
      <c r="L58" s="244" t="s">
        <v>439</v>
      </c>
      <c r="M58" s="245" t="str">
        <f t="shared" si="5"/>
        <v/>
      </c>
    </row>
    <row r="59" spans="1:15" ht="15" customHeight="1" thickBot="1">
      <c r="A59" s="223"/>
      <c r="B59" s="239"/>
      <c r="C59" s="233" t="s">
        <v>444</v>
      </c>
      <c r="D59" s="233"/>
      <c r="E59" s="233"/>
      <c r="F59" s="233"/>
      <c r="G59" s="233"/>
      <c r="H59" s="559"/>
      <c r="I59" s="240" t="s">
        <v>927</v>
      </c>
      <c r="J59" s="241" t="str">
        <f t="shared" si="4"/>
        <v/>
      </c>
      <c r="K59" s="285"/>
      <c r="L59" s="244" t="s">
        <v>439</v>
      </c>
      <c r="M59" s="245" t="str">
        <f t="shared" si="5"/>
        <v/>
      </c>
    </row>
    <row r="60" spans="1:15" ht="15" customHeight="1" thickBot="1">
      <c r="A60" s="223"/>
      <c r="B60" s="239"/>
      <c r="C60" s="233" t="s">
        <v>445</v>
      </c>
      <c r="D60" s="233"/>
      <c r="E60" s="233"/>
      <c r="F60" s="233"/>
      <c r="G60" s="233"/>
      <c r="H60" s="559"/>
      <c r="I60" s="240" t="s">
        <v>927</v>
      </c>
      <c r="J60" s="241" t="str">
        <f t="shared" si="4"/>
        <v/>
      </c>
      <c r="K60" s="285"/>
      <c r="L60" s="244" t="s">
        <v>439</v>
      </c>
      <c r="M60" s="245" t="str">
        <f t="shared" si="5"/>
        <v/>
      </c>
    </row>
    <row r="61" spans="1:15" ht="15" customHeight="1" thickBot="1">
      <c r="A61" s="223"/>
      <c r="B61" s="239"/>
      <c r="C61" s="233" t="s">
        <v>446</v>
      </c>
      <c r="D61" s="233"/>
      <c r="E61" s="233"/>
      <c r="F61" s="233"/>
      <c r="G61" s="233"/>
      <c r="H61" s="559"/>
      <c r="I61" s="240" t="s">
        <v>927</v>
      </c>
      <c r="J61" s="241" t="str">
        <f t="shared" si="4"/>
        <v/>
      </c>
      <c r="K61" s="286"/>
      <c r="L61" s="244" t="s">
        <v>439</v>
      </c>
      <c r="M61" s="245" t="str">
        <f t="shared" si="5"/>
        <v/>
      </c>
    </row>
    <row r="62" spans="1:15" ht="12" customHeight="1">
      <c r="A62" s="223"/>
      <c r="B62" s="239"/>
      <c r="C62" s="233"/>
      <c r="D62" s="233"/>
      <c r="E62" s="233"/>
      <c r="F62" s="233"/>
      <c r="G62" s="246" t="s">
        <v>388</v>
      </c>
      <c r="H62" s="275">
        <f>SUM(H54:H61)</f>
        <v>0</v>
      </c>
      <c r="I62" s="248">
        <f>SUM(I54:I61)</f>
        <v>0</v>
      </c>
      <c r="J62" s="257"/>
      <c r="K62" s="287"/>
      <c r="L62" s="251"/>
      <c r="M62" s="248"/>
    </row>
    <row r="63" spans="1:15" ht="4.5" customHeight="1">
      <c r="A63" s="223"/>
      <c r="B63" s="252"/>
      <c r="C63" s="272"/>
      <c r="D63" s="272"/>
      <c r="E63" s="272"/>
      <c r="F63" s="272"/>
      <c r="G63" s="259"/>
      <c r="H63" s="278"/>
      <c r="I63" s="235"/>
      <c r="J63" s="241"/>
      <c r="K63" s="279"/>
      <c r="L63" s="238"/>
      <c r="M63" s="235"/>
    </row>
    <row r="64" spans="1:15" ht="15" customHeight="1" thickBot="1">
      <c r="A64" s="223"/>
      <c r="B64" s="231">
        <v>9</v>
      </c>
      <c r="C64" s="233" t="s">
        <v>447</v>
      </c>
      <c r="D64" s="233"/>
      <c r="E64" s="233"/>
      <c r="F64" s="233"/>
      <c r="G64" s="233"/>
      <c r="H64" s="559"/>
      <c r="I64" s="240" t="s">
        <v>927</v>
      </c>
      <c r="J64" s="288" t="str">
        <f>IF(H64="","",H64/$H$72)</f>
        <v/>
      </c>
      <c r="K64" s="289"/>
      <c r="L64" s="242"/>
      <c r="M64" s="243"/>
    </row>
    <row r="65" spans="1:13" ht="15" customHeight="1" thickBot="1">
      <c r="A65" s="223"/>
      <c r="B65" s="231">
        <v>10</v>
      </c>
      <c r="C65" s="233" t="s">
        <v>448</v>
      </c>
      <c r="D65" s="233"/>
      <c r="E65" s="233"/>
      <c r="F65" s="233"/>
      <c r="G65" s="233"/>
      <c r="H65" s="559"/>
      <c r="I65" s="240" t="s">
        <v>927</v>
      </c>
      <c r="J65" s="290" t="str">
        <f>IF(H65="","",H65/$H$72)</f>
        <v/>
      </c>
      <c r="K65" s="289"/>
      <c r="L65" s="242"/>
      <c r="M65" s="243"/>
    </row>
    <row r="66" spans="1:13" ht="15" customHeight="1">
      <c r="A66" s="223"/>
      <c r="B66" s="231">
        <v>11</v>
      </c>
      <c r="C66" s="233" t="s">
        <v>449</v>
      </c>
      <c r="D66" s="233"/>
      <c r="E66" s="233"/>
      <c r="F66" s="233"/>
      <c r="G66" s="233"/>
      <c r="H66" s="240"/>
      <c r="I66" s="240"/>
      <c r="J66" s="262"/>
      <c r="K66" s="289"/>
      <c r="L66" s="242"/>
      <c r="M66" s="243"/>
    </row>
    <row r="67" spans="1:13" ht="15" customHeight="1" thickBot="1">
      <c r="A67" s="223"/>
      <c r="B67" s="231"/>
      <c r="C67" s="233" t="s">
        <v>450</v>
      </c>
      <c r="D67" s="233"/>
      <c r="E67" s="233"/>
      <c r="F67" s="233"/>
      <c r="G67" s="233"/>
      <c r="H67" s="559"/>
      <c r="I67" s="240" t="s">
        <v>927</v>
      </c>
      <c r="J67" s="241" t="str">
        <f>IF(H67="","",H67/$H$72)</f>
        <v/>
      </c>
      <c r="K67" s="289"/>
      <c r="L67" s="242"/>
      <c r="M67" s="243"/>
    </row>
    <row r="68" spans="1:13" ht="15" customHeight="1" thickBot="1">
      <c r="A68" s="223"/>
      <c r="B68" s="231"/>
      <c r="C68" s="233" t="s">
        <v>451</v>
      </c>
      <c r="D68" s="233"/>
      <c r="E68" s="233"/>
      <c r="F68" s="233"/>
      <c r="G68" s="233"/>
      <c r="H68" s="559"/>
      <c r="I68" s="240" t="s">
        <v>927</v>
      </c>
      <c r="J68" s="241" t="str">
        <f>IF(H68="","",H68/$H$72)</f>
        <v/>
      </c>
      <c r="K68" s="289"/>
      <c r="L68" s="242"/>
      <c r="M68" s="243"/>
    </row>
    <row r="69" spans="1:13" ht="15" customHeight="1" thickBot="1">
      <c r="A69" s="223"/>
      <c r="B69" s="231"/>
      <c r="C69" s="233" t="s">
        <v>452</v>
      </c>
      <c r="D69" s="233"/>
      <c r="E69" s="233"/>
      <c r="F69" s="233"/>
      <c r="G69" s="233"/>
      <c r="H69" s="559"/>
      <c r="I69" s="240" t="s">
        <v>927</v>
      </c>
      <c r="J69" s="241" t="str">
        <f>IF(H69="","",H69/$H$72)</f>
        <v/>
      </c>
      <c r="K69" s="289"/>
      <c r="L69" s="242"/>
      <c r="M69" s="243"/>
    </row>
    <row r="70" spans="1:13" ht="15" customHeight="1" thickBot="1">
      <c r="A70" s="223"/>
      <c r="B70" s="231"/>
      <c r="C70" s="233" t="s">
        <v>453</v>
      </c>
      <c r="D70" s="233"/>
      <c r="E70" s="233"/>
      <c r="F70" s="233"/>
      <c r="G70" s="233"/>
      <c r="H70" s="559"/>
      <c r="I70" s="240" t="s">
        <v>927</v>
      </c>
      <c r="J70" s="241" t="str">
        <f>IF(H70="","",H70/$H$72)</f>
        <v/>
      </c>
      <c r="K70" s="289"/>
      <c r="L70" s="242"/>
      <c r="M70" s="243"/>
    </row>
    <row r="71" spans="1:13" ht="15" customHeight="1" thickBot="1">
      <c r="A71" s="223"/>
      <c r="B71" s="651" t="s">
        <v>454</v>
      </c>
      <c r="C71" s="652"/>
      <c r="D71" s="652"/>
      <c r="E71" s="652"/>
      <c r="F71" s="652"/>
      <c r="G71" s="653"/>
      <c r="H71" s="291">
        <f>H67+H68+H69+H70</f>
        <v>0</v>
      </c>
      <c r="I71" s="243">
        <f>SUM(I67:I70)</f>
        <v>0</v>
      </c>
      <c r="J71" s="241"/>
      <c r="K71" s="289"/>
      <c r="L71" s="242"/>
      <c r="M71" s="243"/>
    </row>
    <row r="72" spans="1:13" ht="20.25" customHeight="1">
      <c r="A72" s="223"/>
      <c r="B72" s="252"/>
      <c r="C72" s="292" t="s">
        <v>455</v>
      </c>
      <c r="D72" s="292"/>
      <c r="E72" s="292"/>
      <c r="F72" s="292"/>
      <c r="G72" s="293"/>
      <c r="H72" s="294">
        <f>H51+H62+H12+H64+H65+H71</f>
        <v>0</v>
      </c>
      <c r="I72" s="294" t="str">
        <f>IF(ISERROR(I51+I62+I12+I64+I65+I71),"",(I51+I62+I12+I64+I65+I71))</f>
        <v/>
      </c>
      <c r="J72" s="295">
        <f>SUM(J7:J71)</f>
        <v>0</v>
      </c>
      <c r="K72" s="296"/>
      <c r="L72" s="238"/>
      <c r="M72" s="235"/>
    </row>
    <row r="73" spans="1:13" ht="6" customHeight="1"/>
  </sheetData>
  <mergeCells count="10">
    <mergeCell ref="L15:L16"/>
    <mergeCell ref="C32:G32"/>
    <mergeCell ref="B50:G51"/>
    <mergeCell ref="B71:G71"/>
    <mergeCell ref="H1:J1"/>
    <mergeCell ref="K1:M1"/>
    <mergeCell ref="B2:M2"/>
    <mergeCell ref="C3:L3"/>
    <mergeCell ref="B4:C5"/>
    <mergeCell ref="D4:G5"/>
  </mergeCells>
  <conditionalFormatting sqref="H54:H61 H67:H71 H34:H47 H14 H32 H16:H23 H27:H29 H7:H11 H64:H65 K32 K27:K29 K16:K23 K7:K11 K34:K47 K14 K54:K61">
    <cfRule type="cellIs" dxfId="13" priority="1" stopIfTrue="1" operator="equal">
      <formula>""</formula>
    </cfRule>
  </conditionalFormatting>
  <conditionalFormatting sqref="B3:F3">
    <cfRule type="cellIs" dxfId="12" priority="2" stopIfTrue="1" operator="equal">
      <formula>"Enter Contract Title"</formula>
    </cfRule>
  </conditionalFormatting>
  <dataValidations count="1">
    <dataValidation type="decimal" operator="greaterThan" allowBlank="1" showInputMessage="1" showErrorMessage="1" error="The entry must be numbers only. Use the comments box for any further clarification." sqref="H64:H71 H34:H47 H32 H16:H23 H27:H29 H14 H54:H61 K34:K47 K32 K16:K23 K27:K29 K14 K64:K71 K54:K61" xr:uid="{00000000-0002-0000-0800-000000000000}">
      <formula1>-10000000</formula1>
    </dataValidation>
  </dataValidations>
  <pageMargins left="0.7" right="0.7" top="0.75" bottom="0.75" header="0.3" footer="0.3"/>
  <pageSetup paperSize="9" scale="6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5C44D4FFD29AA34CB9818E7F0E5CD83D" ma:contentTypeVersion="35" ma:contentTypeDescription="Create a new document." ma:contentTypeScope="" ma:versionID="6473d0ac619e2a2aeceafd59a7ab9a74">
  <xsd:schema xmlns:xsd="http://www.w3.org/2001/XMLSchema" xmlns:xs="http://www.w3.org/2001/XMLSchema" xmlns:p="http://schemas.microsoft.com/office/2006/metadata/properties" xmlns:ns1="http://schemas.microsoft.com/sharepoint/v3" xmlns:ns2="68c658e5-5c73-47d4-b70e-653a817403af" xmlns:ns3="c27eab87-4e10-4685-a57a-31264319b744" targetNamespace="http://schemas.microsoft.com/office/2006/metadata/properties" ma:root="true" ma:fieldsID="23ec2b4dc2bdce220bd4b6aa7ecb8f85" ns1:_="" ns2:_="" ns3:_="">
    <xsd:import namespace="http://schemas.microsoft.com/sharepoint/v3"/>
    <xsd:import namespace="68c658e5-5c73-47d4-b70e-653a817403af"/>
    <xsd:import namespace="c27eab87-4e10-4685-a57a-31264319b744"/>
    <xsd:element name="properties">
      <xsd:complexType>
        <xsd:sequence>
          <xsd:element name="documentManagement">
            <xsd:complexType>
              <xsd:all>
                <xsd:element ref="ns2:SharedWithUsers" minOccurs="0"/>
                <xsd:element ref="ns2:SharedWithDetails" minOccurs="0"/>
                <xsd:element ref="ns1:_ip_UnifiedCompliancePolicyProperties" minOccurs="0"/>
                <xsd:element ref="ns1:_ip_UnifiedCompliancePolicyUIAction" minOccurs="0"/>
                <xsd:element ref="ns3:MediaServiceDateTaken" minOccurs="0"/>
                <xsd:element ref="ns3:MediaServiceOCR" minOccurs="0"/>
                <xsd:element ref="ns3:MediaServiceLocation"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0" nillable="true" ma:displayName="Unified Compliance Policy Properties" ma:hidden="true" ma:internalName="_ip_UnifiedCompliancePolicyProperties">
      <xsd:simpleType>
        <xsd:restriction base="dms:Note"/>
      </xsd:simpleType>
    </xsd:element>
    <xsd:element name="_ip_UnifiedCompliancePolicyUIAction" ma:index="1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8c658e5-5c73-47d4-b70e-653a817403af"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27eab87-4e10-4685-a57a-31264319b744" elementFormDefault="qualified">
    <xsd:import namespace="http://schemas.microsoft.com/office/2006/documentManagement/types"/>
    <xsd:import namespace="http://schemas.microsoft.com/office/infopath/2007/PartnerControls"/>
    <xsd:element name="MediaServiceDateTaken" ma:index="12" nillable="true" ma:displayName="MediaServiceDateTaken" ma:hidden="true" ma:internalName="MediaServiceDateTaken"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Location" ma:index="14" nillable="true" ma:displayName="Location" ma:internalName="MediaServiceLocation"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6430560-AAE3-4EC2-BE24-5C8908A6D052}">
  <ds:schemaRefs>
    <ds:schemaRef ds:uri="http://schemas.microsoft.com/sharepoint/v3/contenttype/forms"/>
  </ds:schemaRefs>
</ds:datastoreItem>
</file>

<file path=customXml/itemProps2.xml><?xml version="1.0" encoding="utf-8"?>
<ds:datastoreItem xmlns:ds="http://schemas.openxmlformats.org/officeDocument/2006/customXml" ds:itemID="{44D6538B-8FA2-4E57-806B-FC3CD862F71A}">
  <ds:schemaRefs>
    <ds:schemaRef ds:uri="http://purl.org/dc/terms/"/>
    <ds:schemaRef ds:uri="http://schemas.microsoft.com/office/2006/documentManagement/types"/>
    <ds:schemaRef ds:uri="http://purl.org/dc/dcmitype/"/>
    <ds:schemaRef ds:uri="http://schemas.microsoft.com/sharepoint/v3"/>
    <ds:schemaRef ds:uri="68c658e5-5c73-47d4-b70e-653a817403af"/>
    <ds:schemaRef ds:uri="http://purl.org/dc/elements/1.1/"/>
    <ds:schemaRef ds:uri="http://schemas.microsoft.com/office/2006/metadata/properties"/>
    <ds:schemaRef ds:uri="c27eab87-4e10-4685-a57a-31264319b744"/>
    <ds:schemaRef ds:uri="http://schemas.microsoft.com/office/infopath/2007/PartnerControls"/>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8DFC00F1-D942-44B3-BCB9-B426D8327BB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8c658e5-5c73-47d4-b70e-653a817403af"/>
    <ds:schemaRef ds:uri="c27eab87-4e10-4685-a57a-31264319b74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2</vt:i4>
      </vt:variant>
    </vt:vector>
  </HeadingPairs>
  <TitlesOfParts>
    <vt:vector size="19" baseType="lpstr">
      <vt:lpstr>KPI Timeline</vt:lpstr>
      <vt:lpstr>KPIs</vt:lpstr>
      <vt:lpstr>Efficiency and SV</vt:lpstr>
      <vt:lpstr>Contract details stage 4 start</vt:lpstr>
      <vt:lpstr>Design Quality</vt:lpstr>
      <vt:lpstr>BREEAM</vt:lpstr>
      <vt:lpstr>ECA guidance </vt:lpstr>
      <vt:lpstr>ECA Details</vt:lpstr>
      <vt:lpstr>ECA</vt:lpstr>
      <vt:lpstr>ECA Fees</vt:lpstr>
      <vt:lpstr>ECA prelims</vt:lpstr>
      <vt:lpstr>Function</vt:lpstr>
      <vt:lpstr>Specification</vt:lpstr>
      <vt:lpstr>safety</vt:lpstr>
      <vt:lpstr>Contract details - PSCP HO</vt:lpstr>
      <vt:lpstr>Client satisfaction Handover</vt:lpstr>
      <vt:lpstr>Breeam Handover</vt:lpstr>
      <vt:lpstr>'Efficiency and SV'!_ftn1</vt:lpstr>
      <vt:lpstr>'Efficiency and SV'!_ftnref1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Low</dc:creator>
  <cp:keywords/>
  <dc:description/>
  <cp:lastModifiedBy>LOW, David (NHS ENGLAND &amp; NHS IMPROVEMENT - T1520)</cp:lastModifiedBy>
  <cp:revision/>
  <dcterms:created xsi:type="dcterms:W3CDTF">2020-09-24T12:05:12Z</dcterms:created>
  <dcterms:modified xsi:type="dcterms:W3CDTF">2021-07-22T17:31:31Z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0x0101005C44D4FFD29AA34CB9818E7F0E5CD83D</vt:lpwstr>
  </property>
  <property fmtid="{D5CDD505-2E9C-101B-9397-08002B2CF9AE}" pid="3" name="Order">
    <vt:r8>4900</vt:r8>
  </property>
</Properties>
</file>